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rw8432\Desktop\"/>
    </mc:Choice>
  </mc:AlternateContent>
  <bookViews>
    <workbookView xWindow="0" yWindow="0" windowWidth="28800" windowHeight="12300" tabRatio="597" activeTab="2"/>
  </bookViews>
  <sheets>
    <sheet name="Hinweise" sheetId="29" r:id="rId1"/>
    <sheet name="Beispiel" sheetId="24" r:id="rId2"/>
    <sheet name="Vorlage_Dokumentation Düngung" sheetId="28" r:id="rId3"/>
    <sheet name="Daten N-Brutto Tiere" sheetId="18" r:id="rId4"/>
    <sheet name="Daten Nährstoffgehalte WD" sheetId="26" r:id="rId5"/>
  </sheets>
  <calcPr calcId="162913"/>
</workbook>
</file>

<file path=xl/calcChain.xml><?xml version="1.0" encoding="utf-8"?>
<calcChain xmlns="http://schemas.openxmlformats.org/spreadsheetml/2006/main">
  <c r="K23" i="28" l="1"/>
  <c r="L22" i="28" l="1"/>
  <c r="N22" i="28" s="1"/>
  <c r="K22" i="28"/>
  <c r="M22" i="28" s="1"/>
  <c r="L21" i="28"/>
  <c r="N21" i="28" s="1"/>
  <c r="K21" i="28"/>
  <c r="M21" i="28" s="1"/>
  <c r="L20" i="28"/>
  <c r="N20" i="28" s="1"/>
  <c r="K20" i="28"/>
  <c r="M20" i="28" s="1"/>
  <c r="L19" i="28"/>
  <c r="N19" i="28" s="1"/>
  <c r="N23" i="28" s="1"/>
  <c r="K19" i="28"/>
  <c r="M19" i="28" s="1"/>
  <c r="M23" i="28" s="1"/>
  <c r="E13" i="28"/>
  <c r="G13" i="28" s="1"/>
  <c r="E12" i="28"/>
  <c r="G12" i="28" s="1"/>
  <c r="E11" i="28"/>
  <c r="G11" i="28" s="1"/>
  <c r="E10" i="28"/>
  <c r="G10" i="28" s="1"/>
  <c r="E9" i="28"/>
  <c r="G9" i="28" s="1"/>
  <c r="E8" i="28"/>
  <c r="G8" i="28" s="1"/>
  <c r="L11" i="28" l="1"/>
  <c r="N11" i="28" s="1"/>
  <c r="K11" i="28"/>
  <c r="M11" i="28" s="1"/>
  <c r="L8" i="28"/>
  <c r="K8" i="28"/>
  <c r="L10" i="28"/>
  <c r="N10" i="28" s="1"/>
  <c r="K10" i="28"/>
  <c r="M10" i="28" s="1"/>
  <c r="L12" i="28"/>
  <c r="N12" i="28" s="1"/>
  <c r="K12" i="28"/>
  <c r="M12" i="28" s="1"/>
  <c r="L9" i="28"/>
  <c r="N9" i="28" s="1"/>
  <c r="K9" i="28"/>
  <c r="M9" i="28" s="1"/>
  <c r="L13" i="28"/>
  <c r="N13" i="28" s="1"/>
  <c r="K13" i="28"/>
  <c r="M13" i="28" s="1"/>
  <c r="L23" i="28"/>
  <c r="L22" i="24"/>
  <c r="N22" i="24" s="1"/>
  <c r="K22" i="24"/>
  <c r="M22" i="24" s="1"/>
  <c r="L21" i="24"/>
  <c r="N21" i="24" s="1"/>
  <c r="K21" i="24"/>
  <c r="M21" i="24" s="1"/>
  <c r="L20" i="24"/>
  <c r="N20" i="24" s="1"/>
  <c r="K20" i="24"/>
  <c r="M20" i="24" s="1"/>
  <c r="L19" i="24"/>
  <c r="M19" i="24"/>
  <c r="K19" i="24"/>
  <c r="L13" i="24"/>
  <c r="N13" i="24" s="1"/>
  <c r="K13" i="24"/>
  <c r="M13" i="24" s="1"/>
  <c r="L12" i="24"/>
  <c r="N12" i="24" s="1"/>
  <c r="K12" i="24"/>
  <c r="M12" i="24" s="1"/>
  <c r="L11" i="24"/>
  <c r="N11" i="24" s="1"/>
  <c r="K11" i="24"/>
  <c r="M11" i="24" s="1"/>
  <c r="L10" i="24"/>
  <c r="N10" i="24" s="1"/>
  <c r="K10" i="24"/>
  <c r="M10" i="24" s="1"/>
  <c r="L9" i="24"/>
  <c r="N9" i="24" s="1"/>
  <c r="K9" i="24"/>
  <c r="M9" i="24" s="1"/>
  <c r="G13" i="24"/>
  <c r="G12" i="24"/>
  <c r="G11" i="24"/>
  <c r="G10" i="24"/>
  <c r="G9" i="24"/>
  <c r="E13" i="24"/>
  <c r="E12" i="24"/>
  <c r="E11" i="24"/>
  <c r="E10" i="24"/>
  <c r="E9" i="24"/>
  <c r="E8" i="24"/>
  <c r="G8" i="24" s="1"/>
  <c r="K8" i="24" s="1"/>
  <c r="M8" i="28" l="1"/>
  <c r="M14" i="28" s="1"/>
  <c r="M25" i="28" s="1"/>
  <c r="K14" i="28"/>
  <c r="K25" i="28" s="1"/>
  <c r="L14" i="28"/>
  <c r="L25" i="28" s="1"/>
  <c r="N8" i="28"/>
  <c r="N14" i="28" s="1"/>
  <c r="N25" i="28" s="1"/>
  <c r="L8" i="24"/>
  <c r="M8" i="24"/>
  <c r="N19" i="24" l="1"/>
  <c r="N8" i="24"/>
  <c r="N14" i="24" l="1"/>
  <c r="M23" i="24"/>
  <c r="N23" i="24"/>
  <c r="K23" i="24"/>
  <c r="L14" i="24"/>
  <c r="L23" i="24"/>
  <c r="N25" i="24" l="1"/>
  <c r="M14" i="24"/>
  <c r="M25" i="24" s="1"/>
  <c r="L25" i="24"/>
  <c r="K14" i="24"/>
  <c r="K25" i="24" s="1"/>
</calcChain>
</file>

<file path=xl/sharedStrings.xml><?xml version="1.0" encoding="utf-8"?>
<sst xmlns="http://schemas.openxmlformats.org/spreadsheetml/2006/main" count="483" uniqueCount="306">
  <si>
    <t>Einheit</t>
  </si>
  <si>
    <t>kg/t</t>
  </si>
  <si>
    <t>Milchvieh Ackerbau</t>
  </si>
  <si>
    <t>kg/m³</t>
  </si>
  <si>
    <t>m³</t>
  </si>
  <si>
    <t>Festmist</t>
  </si>
  <si>
    <t>TM</t>
  </si>
  <si>
    <t xml:space="preserve">Ges.-N </t>
  </si>
  <si>
    <r>
      <t>P</t>
    </r>
    <r>
      <rPr>
        <b/>
        <vertAlign val="sub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>O</t>
    </r>
    <r>
      <rPr>
        <b/>
        <vertAlign val="subscript"/>
        <sz val="11"/>
        <color indexed="8"/>
        <rFont val="Calibri"/>
        <family val="2"/>
      </rPr>
      <t>5</t>
    </r>
  </si>
  <si>
    <r>
      <t>K</t>
    </r>
    <r>
      <rPr>
        <b/>
        <vertAlign val="sub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>O</t>
    </r>
  </si>
  <si>
    <t>%</t>
  </si>
  <si>
    <r>
      <t>kg/m</t>
    </r>
    <r>
      <rPr>
        <b/>
        <vertAlign val="superscript"/>
        <sz val="11"/>
        <color indexed="8"/>
        <rFont val="Calibri"/>
        <family val="2"/>
      </rPr>
      <t>3</t>
    </r>
  </si>
  <si>
    <t>Bullenmast</t>
  </si>
  <si>
    <t>Rinderjauche</t>
  </si>
  <si>
    <t>Schweinejauche</t>
  </si>
  <si>
    <t>Jungvieh Grünland</t>
  </si>
  <si>
    <t>Jungvieh Ackerland</t>
  </si>
  <si>
    <t>Milchvieh Grünland</t>
  </si>
  <si>
    <t>Schweinemast Standard</t>
  </si>
  <si>
    <t>Schweinemast N/P red.</t>
  </si>
  <si>
    <t>Schweinezucht Standard</t>
  </si>
  <si>
    <t>Schweinezucht N/P red.</t>
  </si>
  <si>
    <t>Gülle</t>
  </si>
  <si>
    <r>
      <t>NH</t>
    </r>
    <r>
      <rPr>
        <b/>
        <vertAlign val="subscript"/>
        <sz val="11"/>
        <color indexed="8"/>
        <rFont val="Calibri"/>
        <family val="2"/>
      </rPr>
      <t>4</t>
    </r>
    <r>
      <rPr>
        <b/>
        <sz val="11"/>
        <color indexed="8"/>
        <rFont val="Calibri"/>
        <family val="2"/>
      </rPr>
      <t>-N</t>
    </r>
  </si>
  <si>
    <t>Festmist von Huf- oder Klauentieren</t>
  </si>
  <si>
    <t>Rinder Grünland</t>
  </si>
  <si>
    <t>Rinder Acker</t>
  </si>
  <si>
    <t>Schweine Standard</t>
  </si>
  <si>
    <t>Schweine N/P-reduziert</t>
  </si>
  <si>
    <t>Pferde</t>
  </si>
  <si>
    <t>Ziegen</t>
  </si>
  <si>
    <t xml:space="preserve">Schafe </t>
  </si>
  <si>
    <t>Jauche</t>
  </si>
  <si>
    <t>WD Art</t>
  </si>
  <si>
    <t>Datum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</si>
  <si>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</si>
  <si>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</si>
  <si>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</si>
  <si>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</si>
  <si>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</si>
  <si>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</si>
  <si>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</si>
  <si>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</si>
  <si>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</si>
  <si>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</si>
  <si>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</si>
  <si>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</si>
  <si>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</si>
  <si>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 xml:space="preserve">Menge </t>
  </si>
  <si>
    <t>Nährstoffgehalt Düngemittel
(kg / m³ bzw. t)</t>
  </si>
  <si>
    <t>Aufgebrachte  
Nährstoffe
(kg / Schlag bzw. BE)</t>
  </si>
  <si>
    <t xml:space="preserve">Aufgebrachte  
Nährstoffe
(kg / ha) </t>
  </si>
  <si>
    <r>
      <t>P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>O</t>
    </r>
    <r>
      <rPr>
        <vertAlign val="subscript"/>
        <sz val="8"/>
        <rFont val="Arial"/>
        <family val="2"/>
      </rPr>
      <t>5</t>
    </r>
  </si>
  <si>
    <t>Anzurechnende 
Nährstoffe
(kg / Schlag bzw. BE)</t>
  </si>
  <si>
    <t xml:space="preserve">Anzurechnende 
Nährstoffe
(kg / ha) </t>
  </si>
  <si>
    <r>
      <t>N</t>
    </r>
    <r>
      <rPr>
        <vertAlign val="subscript"/>
        <sz val="9"/>
        <rFont val="Arial"/>
        <family val="2"/>
      </rPr>
      <t>Ges</t>
    </r>
  </si>
  <si>
    <r>
      <t>P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O</t>
    </r>
    <r>
      <rPr>
        <vertAlign val="subscript"/>
        <sz val="9"/>
        <rFont val="Arial"/>
        <family val="2"/>
      </rPr>
      <t>5</t>
    </r>
  </si>
  <si>
    <t>ha</t>
  </si>
  <si>
    <t>Weide-
anteil</t>
  </si>
  <si>
    <t>t / m³</t>
  </si>
  <si>
    <t>Betrieb:</t>
  </si>
  <si>
    <t xml:space="preserve">Zwischensumme: </t>
  </si>
  <si>
    <t>Schlagname/-nr.:</t>
  </si>
  <si>
    <t>Relevante Tierarten für die Weidedokumentation aus Düngung-BW</t>
  </si>
  <si>
    <t>Nährstoffausscheidungen (in kg je mittlerem Jahres-bestand / Jahr)</t>
  </si>
  <si>
    <r>
      <t>N</t>
    </r>
    <r>
      <rPr>
        <b/>
        <vertAlign val="subscript"/>
        <sz val="10"/>
        <color theme="1"/>
        <rFont val="Arial"/>
        <family val="2"/>
      </rPr>
      <t>BRUTTO</t>
    </r>
  </si>
  <si>
    <r>
      <t>P</t>
    </r>
    <r>
      <rPr>
        <b/>
        <vertAlign val="sub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O</t>
    </r>
    <r>
      <rPr>
        <b/>
        <vertAlign val="subscript"/>
        <sz val="10"/>
        <color theme="1"/>
        <rFont val="Arial"/>
        <family val="2"/>
      </rPr>
      <t>5</t>
    </r>
  </si>
  <si>
    <r>
      <t>K</t>
    </r>
    <r>
      <rPr>
        <b/>
        <vertAlign val="sub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O</t>
    </r>
    <r>
      <rPr>
        <b/>
        <vertAlign val="superscript"/>
        <sz val="10"/>
        <color theme="1"/>
        <rFont val="Arial"/>
        <family val="2"/>
      </rPr>
      <t>1)</t>
    </r>
  </si>
  <si>
    <t>Rinder</t>
  </si>
  <si>
    <t>Auswahl</t>
  </si>
  <si>
    <t>Kälberaufzucht 16 Wo</t>
  </si>
  <si>
    <t>Kälber bis 6 Monate Zucht/Mast</t>
  </si>
  <si>
    <t>Jungrinderaufzucht GL konv 7-12 M</t>
  </si>
  <si>
    <t>Jungrinderaufzucht GL konv 13-24 M</t>
  </si>
  <si>
    <t>Jungrinderaufzucht GL konv &gt;24 M</t>
  </si>
  <si>
    <t>Jungrinderaufzucht GL ext 7-12 M</t>
  </si>
  <si>
    <t>Jungrinderaufzucht GL ext 13-24 M</t>
  </si>
  <si>
    <t>Jungrinderaufzucht GL ext &gt;24 M</t>
  </si>
  <si>
    <t>Jungrinderaufzucht AF/GL mit Weide 7-12 M</t>
  </si>
  <si>
    <t>Jungrinderaufzucht AF/GL mit Weide 13-24 M</t>
  </si>
  <si>
    <t>Jungrinderaufzucht AF/GL mit Weide &gt;24 M</t>
  </si>
  <si>
    <t>Jungrinderaufzucht AF mit Weide 7-12 M</t>
  </si>
  <si>
    <t>Jungrinderaufzucht AF mit Weide 13-24 M</t>
  </si>
  <si>
    <t>Jungrinderaufzucht AF mit Weide &gt; 24 M</t>
  </si>
  <si>
    <t>MV GL mit Weide 6000</t>
  </si>
  <si>
    <t>MV GL mit Weide 7000</t>
  </si>
  <si>
    <t>MV GL mit Weide 8000</t>
  </si>
  <si>
    <t>MV GL mit Weide 9000</t>
  </si>
  <si>
    <t>MV GL mit Weide 10000</t>
  </si>
  <si>
    <t>MV AF/GL mit Weide 6000</t>
  </si>
  <si>
    <t>MV AF/GL mit Weide 7000</t>
  </si>
  <si>
    <t>MV AF/GL mit Weide 8000</t>
  </si>
  <si>
    <t>MV AF/GL mit Weide 9000</t>
  </si>
  <si>
    <t>MV AF/GL mit Weide 10000</t>
  </si>
  <si>
    <t>MV AF/GL mit Weide 11000</t>
  </si>
  <si>
    <t>MV AF/GL mit Weide 12000</t>
  </si>
  <si>
    <t>MV AF mit Weide 6000</t>
  </si>
  <si>
    <t>MV AF mit Weide 7000</t>
  </si>
  <si>
    <t>MV AF mit Weide 8000</t>
  </si>
  <si>
    <t>MV AF mit Weide 9000</t>
  </si>
  <si>
    <t>MV AF mit Weide 10000</t>
  </si>
  <si>
    <t>MV AF mit Weide 11000</t>
  </si>
  <si>
    <t>MV AF mit Weide 12000</t>
  </si>
  <si>
    <t>MV klein AF mit Weide 5000</t>
  </si>
  <si>
    <t>MV klein AF mit Weide 6000</t>
  </si>
  <si>
    <t>MV klein AF mit Weide 7000</t>
  </si>
  <si>
    <t>MV klein AF mit Weide 8000</t>
  </si>
  <si>
    <t>MV klein AF mit Weide 9000</t>
  </si>
  <si>
    <t>RiMa Geburt bis 675 kg HOL19M</t>
  </si>
  <si>
    <t>RiMa Geburt bis 750 kg FV19M</t>
  </si>
  <si>
    <t>Bullenmast 0-6 M</t>
  </si>
  <si>
    <t xml:space="preserve">Bullenmast 7-12 M   </t>
  </si>
  <si>
    <t xml:space="preserve">Bullenmast 13-24 M  </t>
  </si>
  <si>
    <t>Bullenmast &gt; 24 M, Zuchtbulle</t>
  </si>
  <si>
    <t>Fresseraufzucht 80 -210kg 2,7 DG</t>
  </si>
  <si>
    <t>Fresser N/P-red 80 -210kg 2,7 DG</t>
  </si>
  <si>
    <t>Mutterkuh 500 kg 6Mo 200 kg</t>
  </si>
  <si>
    <t>Mutterkuh 700 kg 6Mo 230 kg</t>
  </si>
  <si>
    <t xml:space="preserve">Mutterkuh 700 kg 9Mo 340 kg </t>
  </si>
  <si>
    <t>Rosa Kalbfleisch 50-350kg 1,3 DG</t>
  </si>
  <si>
    <t>Kälbermast 50-250kg 2,1 DG</t>
  </si>
  <si>
    <t>Zebu Mutterkuh o. Kalb, kleinrahmig</t>
  </si>
  <si>
    <t>Zebu Mutterkuh o. Kalb, großrahmig</t>
  </si>
  <si>
    <t>Zebu Bulle</t>
  </si>
  <si>
    <t>Zebu Jungtier bis 1 J. kleinrahmig</t>
  </si>
  <si>
    <t>Zebu Jungtier bis 1 J. großrahmig</t>
  </si>
  <si>
    <t>Zebu Jungtier 1 bis 2 J. kleinrahmig</t>
  </si>
  <si>
    <t>Zebu Jungtier 1 bis 2 J. großrahmig</t>
  </si>
  <si>
    <t>1) Laut DüV (§ 10 Abs. 2) muss die Aufbringung von N und P2O5 aufgezeichnet werden, K2O wird empfohlen.</t>
  </si>
  <si>
    <t>Pferde, Schafe / Ziegen, Gehegewild und Sonstige</t>
  </si>
  <si>
    <t>Pferde 500 – 600 kg LM Stall + Weide</t>
  </si>
  <si>
    <t>Ponys 300 kg LM Stall + Weide</t>
  </si>
  <si>
    <t>Zuchtstuten Pferd 600 kg LM 0,5 Fohl. p. a.</t>
  </si>
  <si>
    <t>Zuchtstuten Pony 350 kg LM 0,5 Fohl. p. a.</t>
  </si>
  <si>
    <t>Aufzucht Pferd 6. - 36. Monat</t>
  </si>
  <si>
    <t>Aufzucht Pony 6. - 36. Monat</t>
  </si>
  <si>
    <t>Lämmer, Schafe bis 1 Jahr, konv</t>
  </si>
  <si>
    <t>Mutterschaf (ohne Lamm), andere Schafe, konv</t>
  </si>
  <si>
    <t>Mutterschaf (1,5 Lämmer), 40 kg Zuw.,konv</t>
  </si>
  <si>
    <t>Mutterschaf (1,1 Lämmer), 40 kg Zuw., ext</t>
  </si>
  <si>
    <t>Mutterziege (1,5 Lämmer), 800 kg Milch, andere Ziegen</t>
  </si>
  <si>
    <t xml:space="preserve">Damwild Alttier </t>
  </si>
  <si>
    <t>Damwild Kalb</t>
  </si>
  <si>
    <t>Rotwild Alttier</t>
  </si>
  <si>
    <t>Rotwild Kalb</t>
  </si>
  <si>
    <t>Lama, Alpaka</t>
  </si>
  <si>
    <t>Schweine</t>
  </si>
  <si>
    <t>Mastschwein, 700 g TZ, Standard</t>
  </si>
  <si>
    <t>Mastschwein, 700 g TZ, N/P-red</t>
  </si>
  <si>
    <t>Mastschwein, 700 g TZ, stark N/P-red</t>
  </si>
  <si>
    <t>Mastschwein, 750 g TZ, Standard</t>
  </si>
  <si>
    <t>Mastschwein, 750 g TZ, N/P-red</t>
  </si>
  <si>
    <t>Mastschwein, 750 g TZ, stark N/P-red</t>
  </si>
  <si>
    <t>Mastschwein, 850 g TZ, Standard</t>
  </si>
  <si>
    <t>Mastschwein, 850 g TZ, N/P-red</t>
  </si>
  <si>
    <t>Mastschwein, 850 g TZ, stark N/P-red</t>
  </si>
  <si>
    <t xml:space="preserve">Mastschwein, 950 g TZ, Standard </t>
  </si>
  <si>
    <t>Mastschwein, 950 g TZ, N/P-red</t>
  </si>
  <si>
    <t>Mastschwein, 950 g TZ, stark N/P-red</t>
  </si>
  <si>
    <t xml:space="preserve">Jungebermast, 850 g TZ, w:m 1:1, Standard </t>
  </si>
  <si>
    <t>Jungebermast, 850 g TZ, w:m 1:1, N/P-red</t>
  </si>
  <si>
    <t>Jungebermast, 900 g TZ, 100 % Eber, Standard</t>
  </si>
  <si>
    <t>Jungebermast, 900 g TZ, 100 % Eber, N/P-red</t>
  </si>
  <si>
    <t>Schwein weibl. Tiere 800 g TZ, Standard</t>
  </si>
  <si>
    <t>Schwein weibl. Tiere 800 g TZ, N/P-red</t>
  </si>
  <si>
    <t xml:space="preserve">Zuchteber </t>
  </si>
  <si>
    <t>Zuchtsauen (ab Belegen), 22 F, bis 8 kg, Standard</t>
  </si>
  <si>
    <t>Zuchtsauen (ab Belegen), 22 F, bis 8 kg, N/P-red</t>
  </si>
  <si>
    <t>Zuchtsauen (ab Belegen), 22 F, bis 8 kg, stark N/P-red</t>
  </si>
  <si>
    <t>Zuchtsauen (ab Belegen), 25 F, bis 8 kg, Standard</t>
  </si>
  <si>
    <t>Zuchtsauen (ab Belegen), 25 F, bis 8 kg, N/P-red</t>
  </si>
  <si>
    <t>Zuchtsauen (ab Belegen), 25 F, bis 8 kg, stark N/P-red</t>
  </si>
  <si>
    <t>Zuchtsauen (ab Belegen), 28 F, bis 8 kg, Standard</t>
  </si>
  <si>
    <t>Zuchtsauen (ab Belegen), 28 F, bis 8 kg, N/P-red</t>
  </si>
  <si>
    <t>Zuchtsauen (ab Belegen), 28 F, bis 8 kg, stark N/P-red</t>
  </si>
  <si>
    <t>Zuchtsauen (ab Belegen), 22 F, bis 28 kg, Standard</t>
  </si>
  <si>
    <t>Zuchtsauen (ab Belegen), 22 F, bis 28 kg, N/P-red</t>
  </si>
  <si>
    <t>Zuchtsauen (ab Belegen), 22 F, bis 28 kg, stark N/P-red</t>
  </si>
  <si>
    <t>Zuchtsauen (ab Belegen), 25 F, bis 28 kg, Standard</t>
  </si>
  <si>
    <t>Zuchtsauen (ab Belegen), 25 F, bis 28 kg, N/P-red</t>
  </si>
  <si>
    <t>Zuchtsauen (ab Belegen), 25 F, bis 28 kg, stark N/P-red</t>
  </si>
  <si>
    <t xml:space="preserve">Zuchtsauen (ab Belegen), 28 F, bis 28 kg, Standard </t>
  </si>
  <si>
    <t>Zuchtsauen (ab Belegen), 28 F, bis 28 kg, N/P-red</t>
  </si>
  <si>
    <t>Zuchtsauen (ab Belegen), 28 F, bis 28 kg, stark N/P-red</t>
  </si>
  <si>
    <t>Ferkel (8-28 kg), 450 g TZ, Standard</t>
  </si>
  <si>
    <t>Ferkel (8-28 kg), 450 g TZ, N/P-red</t>
  </si>
  <si>
    <t>Ferkel (8-28 kg), 450 g TZ, stark-N/P-red</t>
  </si>
  <si>
    <t>Ferkel (8-28 kg), 500 g TZ, Standard</t>
  </si>
  <si>
    <t>Ferkel (8-28 kg), 500 g TZ, N/P-red</t>
  </si>
  <si>
    <t>Ferkel (8-28 kg), 500 g TZ, stark N/P-red</t>
  </si>
  <si>
    <t>Jungsauenaufzucht, 87 kg Zuwachs, Standard</t>
  </si>
  <si>
    <t>Jungsauenaufzucht, 87 kg Zuwachs, N/P-red</t>
  </si>
  <si>
    <t>Jungsaueneingliederung, 95-135 kg, Standard</t>
  </si>
  <si>
    <t>Jungsaueneingliederung, 95-135 kg, N/P-red</t>
  </si>
  <si>
    <t>Deckbetrieb, 22 Ferkel bis 8 kg, Standard</t>
  </si>
  <si>
    <t>Deckbetrieb, 22 Ferkel bis 8 kg, N/P-red</t>
  </si>
  <si>
    <t>Deckbetrieb, 22 Ferkel bis 8 kg, stark N/P-red</t>
  </si>
  <si>
    <t>Deckbetrieb, 25 Ferkel bis 8 kg, Standard</t>
  </si>
  <si>
    <t>Deckbetrieb, 25 Ferkel bis 8 kg, N/P-red</t>
  </si>
  <si>
    <t>Deckbetrieb, 25 Ferkel bis 8 kg, stark N/P-red</t>
  </si>
  <si>
    <t>Deckbetrieb, 28 Ferkel bis 8 kg, Standard</t>
  </si>
  <si>
    <t>Deckbetrieb, 28 Ferkel bis 8 kg, N/P-red</t>
  </si>
  <si>
    <t>Deckbetrieb, 28 Ferkel bis 8 kg, stark N/P-red</t>
  </si>
  <si>
    <t>Wartebetrieb, 22 Ferkel bis 8 kg, Standard</t>
  </si>
  <si>
    <t>Wartebetrieb, 22 Ferkel bis 8 kg, N/P-red</t>
  </si>
  <si>
    <t>Wartebetrieb, 22 Ferkel bis 8 kg, stark N/P-red</t>
  </si>
  <si>
    <t>Wartebetrieb, 25 Ferkel bis 8 kg, Standard</t>
  </si>
  <si>
    <t>Wartebetrieb, 25 Ferkel bis 8 kg, N/P-red</t>
  </si>
  <si>
    <t>Wartebetrieb, 25 Ferkel bis 8 kg, stark N/P-red</t>
  </si>
  <si>
    <t>Wartebetrieb, 28 Ferkel bis 8 kg, Standard</t>
  </si>
  <si>
    <t>Wartebetrieb, 28 Ferkel bis 8 kg, N/P-red</t>
  </si>
  <si>
    <t>Wartebetrieb, 28 Ferkel bis 8 kg, stark N/P-red</t>
  </si>
  <si>
    <t>Abferkelbetrieb, 22 Ferkel bis 8 kg, Standard</t>
  </si>
  <si>
    <t>Abferkelbetrieb, 22 Ferkel bis 8 kg, N/P-red</t>
  </si>
  <si>
    <t>Abferkelbetrieb, 22 Ferkel bis 8 kg, stark N/P-red</t>
  </si>
  <si>
    <t>Abferkelbetrieb, 25 Ferkel bis 8 kg, Standard</t>
  </si>
  <si>
    <t>Abferkelbetrieb, 25 Ferkel bis 8 kg, N/P-red</t>
  </si>
  <si>
    <t>Abferkelbetrieb, 25 Ferkel bis 8 kg, stark N/P-red</t>
  </si>
  <si>
    <t>Abferkelbetrieb, 28 Ferkel bis 8 kg, Standard</t>
  </si>
  <si>
    <t>Abferkelbetrieb, 28 Ferkel bis 8 kg, N/P-red</t>
  </si>
  <si>
    <t>Abferkelbetrieb, 28 Ferkel bis 8 kg, stark N/P-red</t>
  </si>
  <si>
    <t>Geflügel</t>
  </si>
  <si>
    <t xml:space="preserve">100 Legehennen, Standard </t>
  </si>
  <si>
    <t>100 Legehennen, N/P-red</t>
  </si>
  <si>
    <t xml:space="preserve">100 Junghennen, Standard </t>
  </si>
  <si>
    <t>100 Junghennen, N/P-red</t>
  </si>
  <si>
    <t>100 Masthähnchen über 39 Tage, 2,6 kg Zuw., Standard</t>
  </si>
  <si>
    <t>100 Masthähnchen über 39 Tage, 2,6 kg Zuw., N/P-red.</t>
  </si>
  <si>
    <t>100 Masthähnchen 34-38 Tage, 2,3 kg Zuw., Standard</t>
  </si>
  <si>
    <t>100 Masthähnchen 34-38 Tage, 2,3 kg Zuw., N/P-red.</t>
  </si>
  <si>
    <t>100 Masthähnchen 30-33 Tage, 1,85 kg Zuw., Standard</t>
  </si>
  <si>
    <t>100 Masthähnchen 30-33 Tage, 1,85 kg Zuw., N/P-red.</t>
  </si>
  <si>
    <t>100 Masthähnchen bis 29 Tage, 1,55 kg Zuw., Standard</t>
  </si>
  <si>
    <t>100 Masthähnchen bis 29 Tage, 1,55 kg Zuw., N/P-red.</t>
  </si>
  <si>
    <t>100 Putenaufzucht bis 5 Wochen, w und m, Stan-dard</t>
  </si>
  <si>
    <t>100 Putenhähne ab der 6. Woche, Standard</t>
  </si>
  <si>
    <t>100 Putenhähne ab der 6. Woche Mast, N/P-red.</t>
  </si>
  <si>
    <t>100 Putenhennen ab der 6. Woche, Standard</t>
  </si>
  <si>
    <t>100 Putenhennen ab der 6. Woche, N/P-red.</t>
  </si>
  <si>
    <t>100 Mastputen, w und m, Standard</t>
  </si>
  <si>
    <t>100 Mastputen, w und m, N/P-red.</t>
  </si>
  <si>
    <t>100 Putenhähne bis 21 Wochen Mast, 22,1 kg Zuw.,Standard</t>
  </si>
  <si>
    <t>100 Putenhähne bis 21 Wochen Mast, 22,1 kg Zuw., N/P-red.</t>
  </si>
  <si>
    <t>100 Putenhennen 16 Wochen Mast, 10,9 kg Zuw., Standard</t>
  </si>
  <si>
    <t>100 Putenhennen 16 Wochen Mast, 10,9 kg Zuw., N/P-red.</t>
  </si>
  <si>
    <t>100 Gänse Schnellmast, 5 kg Zuw.</t>
  </si>
  <si>
    <t>100 Gänse Mittelmast, 6,8 kg Zuw.</t>
  </si>
  <si>
    <t>100 Gänse Spät-/Weidemast, 7,8 kg Zuw.</t>
  </si>
  <si>
    <t>100 Pekingenten, 3,0 kg Zuw., 6,5 Durchgänge</t>
  </si>
  <si>
    <t>100 Flugenten, 4 Durchgänge</t>
  </si>
  <si>
    <t>31 Strauß (Zucht)</t>
  </si>
  <si>
    <t>Emu, Nandu</t>
  </si>
  <si>
    <t>100 Perlhühner</t>
  </si>
  <si>
    <t>Fasan</t>
  </si>
  <si>
    <t>Masttauben (Elternpaar mit Jungtauben)</t>
  </si>
  <si>
    <t>Wachteln</t>
  </si>
  <si>
    <t xml:space="preserve">Stammdaten Düngung BW: Direktdownload unter: https://www.duengung-bw.de/landwirtschaft /views/informationen.xhtml --&gt; Datei „Stammdaten Düngung BW“ </t>
  </si>
  <si>
    <t>Max Mustermann</t>
  </si>
  <si>
    <t>an Gesamt-N in WD tierischer Herkunft bei Weidehaltung</t>
  </si>
  <si>
    <t xml:space="preserve">Anzurechnende Mindestwerte in % der Ausscheidungen </t>
  </si>
  <si>
    <t>(%)</t>
  </si>
  <si>
    <t>Rinder/Schweine</t>
  </si>
  <si>
    <t>t</t>
  </si>
  <si>
    <t>andere Tierarten (z.B: Pferde, Schafe)</t>
  </si>
  <si>
    <t>zusätzlich aufgebrachte organische und/oder mineralische Düngemittel</t>
  </si>
  <si>
    <t>Ausscheidung 
kg / Tier / Jahr</t>
  </si>
  <si>
    <t>Stammdaten Düngung BW</t>
  </si>
  <si>
    <t>Tabelle1: Tierart/Verfahren</t>
  </si>
  <si>
    <t>Tabelle 1</t>
  </si>
  <si>
    <t>max. 24</t>
  </si>
  <si>
    <t xml:space="preserve">Weide Stunden </t>
  </si>
  <si>
    <t>K/(ha)</t>
  </si>
  <si>
    <t xml:space="preserve">   Schlaggröße</t>
  </si>
  <si>
    <t>Rindergülle</t>
  </si>
  <si>
    <t>Faktor</t>
  </si>
  <si>
    <t>NPK 15+15+15</t>
  </si>
  <si>
    <t>Mähweide am Hof S.3</t>
  </si>
  <si>
    <t>C*H*(ha)</t>
  </si>
  <si>
    <t>Dunganfall von max 1,4 RGV/ha GL, bzw. max.</t>
  </si>
  <si>
    <t>kg N/ha</t>
  </si>
  <si>
    <t xml:space="preserve">tatsächl. Dunganfall - Gesamt: </t>
  </si>
  <si>
    <t xml:space="preserve">Durchschnittliche Nährstoffgehalte von Wirtschaftsdüngern </t>
  </si>
  <si>
    <r>
      <t xml:space="preserve">N </t>
    </r>
    <r>
      <rPr>
        <vertAlign val="subscript"/>
        <sz val="9"/>
        <rFont val="Arial"/>
        <family val="2"/>
      </rPr>
      <t>Brutto</t>
    </r>
  </si>
  <si>
    <t>Anrechnungs-
faktor für N</t>
  </si>
  <si>
    <t>Anzahl
Tiere</t>
  </si>
  <si>
    <t>Weide-
Tage</t>
  </si>
  <si>
    <t>max.364</t>
  </si>
  <si>
    <t>N</t>
  </si>
  <si>
    <t>Weide-
auftrieb</t>
  </si>
  <si>
    <t>(E*F)/8760</t>
  </si>
  <si>
    <t>B*G*H*J*(ha)</t>
  </si>
  <si>
    <t>B*G*I*(ha)</t>
  </si>
  <si>
    <t>L/(ha)</t>
  </si>
  <si>
    <t xml:space="preserve">  Schlagbezogene Aufzeichnungen als Nachweis für ÖR4 </t>
  </si>
  <si>
    <t>TS %</t>
  </si>
  <si>
    <t>Weide-
abtrieb</t>
  </si>
  <si>
    <t>C*I*(ha)</t>
  </si>
  <si>
    <t>Analyse/Tabellenwert/Kennzeichnung</t>
  </si>
  <si>
    <t>Weidetiere 
(Tierart u. -kategorie)</t>
  </si>
  <si>
    <t xml:space="preserve">Schlagbezogene Aufzeichnungen als Nachweis für ÖR4 </t>
  </si>
  <si>
    <t>Hinweise:</t>
  </si>
  <si>
    <t xml:space="preserve">Diese Dokumentationsvorlage dient als Nachweis für Öko-Regelung 4 </t>
  </si>
  <si>
    <t xml:space="preserve">Erfüllt allerdings nicht die Aufzeichnungspflichten nach §10 DüV, weil kein verfügbarer Stickstoff ausgewiesen ist! </t>
  </si>
  <si>
    <t>- Weiße Zellen sind geschützt. Dort können keine Eintragungen vorgenommen werden</t>
  </si>
  <si>
    <t>- Falls kein Ergebnis anzeigt, fehlen vermutlich Angaben (Schlaggröße etc.)</t>
  </si>
  <si>
    <t>- Bei der Benutzung des Tabellenblattes "Vorlage Dokumentation Düngung" vorher eine Kopie erstellen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</si>
</sst>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;@"/>
  </numFmts>
  <fonts count="4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vertAlign val="subscript"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bscript"/>
      <sz val="8"/>
      <name val="Arial"/>
      <family val="2"/>
    </font>
    <font>
      <sz val="9"/>
      <name val="Arial"/>
      <family val="2"/>
    </font>
    <font>
      <vertAlign val="subscript"/>
      <sz val="9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i/>
      <sz val="7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vertAlign val="subscript"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7"/>
      <color theme="1"/>
      <name val="Calibri"/>
      <family val="2"/>
      <scheme val="minor"/>
    </font>
    <font>
      <b/>
      <i/>
      <sz val="7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32" applyNumberFormat="0" applyAlignment="0" applyProtection="0"/>
    <xf numFmtId="0" fontId="7" fillId="26" borderId="33" applyNumberFormat="0" applyAlignment="0" applyProtection="0"/>
    <xf numFmtId="0" fontId="8" fillId="27" borderId="33" applyNumberFormat="0" applyAlignment="0" applyProtection="0"/>
    <xf numFmtId="0" fontId="9" fillId="0" borderId="34" applyNumberFormat="0" applyFill="0" applyAlignment="0" applyProtection="0"/>
    <xf numFmtId="0" fontId="10" fillId="0" borderId="0" applyNumberFormat="0" applyFill="0" applyBorder="0" applyAlignment="0" applyProtection="0"/>
    <xf numFmtId="0" fontId="11" fillId="28" borderId="0" applyNumberFormat="0" applyBorder="0" applyAlignment="0" applyProtection="0"/>
    <xf numFmtId="0" fontId="12" fillId="29" borderId="0" applyNumberFormat="0" applyBorder="0" applyAlignment="0" applyProtection="0"/>
    <xf numFmtId="0" fontId="4" fillId="30" borderId="35" applyNumberFormat="0" applyFont="0" applyAlignment="0" applyProtection="0"/>
    <xf numFmtId="0" fontId="13" fillId="31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36" applyNumberFormat="0" applyFill="0" applyAlignment="0" applyProtection="0"/>
    <xf numFmtId="0" fontId="16" fillId="0" borderId="37" applyNumberFormat="0" applyFill="0" applyAlignment="0" applyProtection="0"/>
    <xf numFmtId="0" fontId="17" fillId="0" borderId="3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9" applyNumberFormat="0" applyFill="0" applyAlignment="0" applyProtection="0"/>
    <xf numFmtId="0" fontId="19" fillId="0" borderId="0" applyNumberFormat="0" applyFill="0" applyBorder="0" applyAlignment="0" applyProtection="0"/>
    <xf numFmtId="0" fontId="20" fillId="32" borderId="40" applyNumberFormat="0" applyAlignment="0" applyProtection="0"/>
    <xf numFmtId="0" fontId="22" fillId="0" borderId="0"/>
  </cellStyleXfs>
  <cellXfs count="259">
    <xf numFmtId="0" fontId="0" fillId="0" borderId="0" xfId="0"/>
    <xf numFmtId="0" fontId="0" fillId="0" borderId="1" xfId="0" applyBorder="1"/>
    <xf numFmtId="0" fontId="34" fillId="35" borderId="1" xfId="0" applyFont="1" applyFill="1" applyBorder="1"/>
    <xf numFmtId="0" fontId="34" fillId="35" borderId="1" xfId="0" applyFont="1" applyFill="1" applyBorder="1" applyAlignment="1">
      <alignment horizontal="center" vertical="center"/>
    </xf>
    <xf numFmtId="0" fontId="34" fillId="36" borderId="1" xfId="0" applyFont="1" applyFill="1" applyBorder="1" applyAlignment="1">
      <alignment horizontal="center" vertical="center"/>
    </xf>
    <xf numFmtId="0" fontId="37" fillId="0" borderId="0" xfId="0" applyFont="1"/>
    <xf numFmtId="1" fontId="26" fillId="0" borderId="57" xfId="42" applyNumberFormat="1" applyFont="1" applyFill="1" applyBorder="1" applyAlignment="1" applyProtection="1">
      <alignment horizontal="center" vertical="center"/>
      <protection hidden="1"/>
    </xf>
    <xf numFmtId="1" fontId="26" fillId="0" borderId="13" xfId="42" applyNumberFormat="1" applyFont="1" applyFill="1" applyBorder="1" applyAlignment="1" applyProtection="1">
      <alignment horizontal="center" vertical="center"/>
      <protection hidden="1"/>
    </xf>
    <xf numFmtId="1" fontId="26" fillId="0" borderId="67" xfId="42" applyNumberFormat="1" applyFont="1" applyFill="1" applyBorder="1" applyAlignment="1" applyProtection="1">
      <alignment horizontal="center" vertical="center"/>
      <protection hidden="1"/>
    </xf>
    <xf numFmtId="1" fontId="26" fillId="0" borderId="16" xfId="42" applyNumberFormat="1" applyFont="1" applyFill="1" applyBorder="1" applyAlignment="1" applyProtection="1">
      <alignment horizontal="center" vertical="center"/>
      <protection hidden="1"/>
    </xf>
    <xf numFmtId="1" fontId="26" fillId="0" borderId="74" xfId="42" applyNumberFormat="1" applyFont="1" applyFill="1" applyBorder="1" applyAlignment="1" applyProtection="1">
      <alignment horizontal="center" vertical="center"/>
      <protection hidden="1"/>
    </xf>
    <xf numFmtId="1" fontId="26" fillId="0" borderId="22" xfId="42" applyNumberFormat="1" applyFont="1" applyFill="1" applyBorder="1" applyAlignment="1" applyProtection="1">
      <alignment horizontal="center" vertical="center"/>
      <protection hidden="1"/>
    </xf>
    <xf numFmtId="1" fontId="26" fillId="0" borderId="64" xfId="42" applyNumberFormat="1" applyFont="1" applyFill="1" applyBorder="1" applyAlignment="1" applyProtection="1">
      <alignment horizontal="center" vertical="center"/>
      <protection hidden="1"/>
    </xf>
    <xf numFmtId="1" fontId="33" fillId="0" borderId="64" xfId="42" applyNumberFormat="1" applyFont="1" applyFill="1" applyBorder="1" applyAlignment="1" applyProtection="1">
      <alignment horizontal="center" vertical="center"/>
      <protection hidden="1"/>
    </xf>
    <xf numFmtId="1" fontId="26" fillId="0" borderId="65" xfId="42" applyNumberFormat="1" applyFont="1" applyFill="1" applyBorder="1" applyAlignment="1" applyProtection="1">
      <alignment horizontal="center" vertical="center"/>
      <protection hidden="1"/>
    </xf>
    <xf numFmtId="1" fontId="33" fillId="0" borderId="74" xfId="42" applyNumberFormat="1" applyFont="1" applyFill="1" applyBorder="1" applyAlignment="1" applyProtection="1">
      <alignment horizontal="center" vertical="center"/>
      <protection hidden="1"/>
    </xf>
    <xf numFmtId="0" fontId="0" fillId="0" borderId="0" xfId="0"/>
    <xf numFmtId="164" fontId="0" fillId="0" borderId="41" xfId="0" applyNumberForma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vertical="center"/>
    </xf>
    <xf numFmtId="0" fontId="19" fillId="0" borderId="0" xfId="0" applyFont="1"/>
    <xf numFmtId="164" fontId="21" fillId="0" borderId="41" xfId="0" applyNumberFormat="1" applyFont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164" fontId="0" fillId="0" borderId="42" xfId="0" applyNumberFormat="1" applyBorder="1" applyAlignment="1">
      <alignment horizontal="center" vertical="center" wrapText="1"/>
    </xf>
    <xf numFmtId="164" fontId="21" fillId="0" borderId="42" xfId="0" applyNumberFormat="1" applyFont="1" applyBorder="1" applyAlignment="1">
      <alignment horizontal="center" vertical="center" wrapText="1"/>
    </xf>
    <xf numFmtId="0" fontId="0" fillId="0" borderId="45" xfId="0" applyBorder="1" applyAlignment="1">
      <alignment vertical="center" wrapText="1"/>
    </xf>
    <xf numFmtId="164" fontId="0" fillId="0" borderId="46" xfId="0" applyNumberFormat="1" applyBorder="1" applyAlignment="1">
      <alignment horizontal="center" vertical="center" wrapText="1"/>
    </xf>
    <xf numFmtId="164" fontId="0" fillId="0" borderId="47" xfId="0" applyNumberFormat="1" applyBorder="1" applyAlignment="1">
      <alignment horizontal="center" vertical="center" wrapText="1"/>
    </xf>
    <xf numFmtId="164" fontId="0" fillId="0" borderId="48" xfId="0" applyNumberFormat="1" applyBorder="1" applyAlignment="1">
      <alignment horizontal="center" vertical="center" wrapText="1"/>
    </xf>
    <xf numFmtId="0" fontId="0" fillId="0" borderId="49" xfId="0" applyBorder="1" applyAlignment="1">
      <alignment vertical="center" wrapText="1"/>
    </xf>
    <xf numFmtId="164" fontId="0" fillId="0" borderId="50" xfId="0" applyNumberFormat="1" applyBorder="1" applyAlignment="1">
      <alignment horizontal="center" vertical="center" wrapText="1"/>
    </xf>
    <xf numFmtId="0" fontId="21" fillId="0" borderId="49" xfId="0" applyFont="1" applyBorder="1" applyAlignment="1">
      <alignment vertical="center" wrapText="1"/>
    </xf>
    <xf numFmtId="164" fontId="21" fillId="0" borderId="50" xfId="0" applyNumberFormat="1" applyFont="1" applyBorder="1" applyAlignment="1">
      <alignment horizontal="center" vertical="center" wrapText="1"/>
    </xf>
    <xf numFmtId="0" fontId="0" fillId="0" borderId="51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53" xfId="0" applyBorder="1" applyAlignment="1">
      <alignment vertical="center" wrapText="1"/>
    </xf>
    <xf numFmtId="0" fontId="0" fillId="0" borderId="53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164" fontId="0" fillId="0" borderId="54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64" fontId="19" fillId="0" borderId="0" xfId="0" applyNumberFormat="1" applyFont="1"/>
    <xf numFmtId="164" fontId="19" fillId="0" borderId="0" xfId="0" applyNumberFormat="1" applyFont="1" applyFill="1" applyBorder="1" applyAlignment="1">
      <alignment horizontal="center" vertical="center" wrapText="1"/>
    </xf>
    <xf numFmtId="0" fontId="21" fillId="0" borderId="53" xfId="0" applyFont="1" applyBorder="1" applyAlignment="1">
      <alignment vertical="center" wrapText="1"/>
    </xf>
    <xf numFmtId="0" fontId="21" fillId="0" borderId="53" xfId="0" applyFont="1" applyBorder="1" applyAlignment="1">
      <alignment horizontal="center" vertical="center" wrapText="1"/>
    </xf>
    <xf numFmtId="0" fontId="9" fillId="39" borderId="41" xfId="0" applyFont="1" applyFill="1" applyBorder="1" applyAlignment="1">
      <alignment vertical="center" wrapText="1"/>
    </xf>
    <xf numFmtId="0" fontId="9" fillId="37" borderId="43" xfId="0" applyFont="1" applyFill="1" applyBorder="1" applyAlignment="1">
      <alignment vertical="center" wrapText="1"/>
    </xf>
    <xf numFmtId="0" fontId="9" fillId="37" borderId="44" xfId="0" applyFont="1" applyFill="1" applyBorder="1" applyAlignment="1">
      <alignment vertical="center" wrapText="1"/>
    </xf>
    <xf numFmtId="0" fontId="9" fillId="39" borderId="42" xfId="0" applyFont="1" applyFill="1" applyBorder="1" applyAlignment="1">
      <alignment vertical="center" wrapText="1"/>
    </xf>
    <xf numFmtId="0" fontId="9" fillId="39" borderId="76" xfId="0" applyFont="1" applyFill="1" applyBorder="1" applyAlignment="1">
      <alignment vertical="center" wrapText="1"/>
    </xf>
    <xf numFmtId="0" fontId="9" fillId="39" borderId="76" xfId="0" applyFont="1" applyFill="1" applyBorder="1" applyAlignment="1">
      <alignment horizontal="center" vertical="center" wrapText="1"/>
    </xf>
    <xf numFmtId="0" fontId="9" fillId="37" borderId="0" xfId="0" applyFont="1" applyFill="1" applyBorder="1" applyAlignment="1">
      <alignment vertical="center" wrapText="1"/>
    </xf>
    <xf numFmtId="0" fontId="9" fillId="37" borderId="0" xfId="0" applyFont="1" applyFill="1" applyBorder="1" applyAlignment="1">
      <alignment horizontal="center" vertical="center" wrapText="1"/>
    </xf>
    <xf numFmtId="0" fontId="9" fillId="37" borderId="77" xfId="0" applyFont="1" applyFill="1" applyBorder="1" applyAlignment="1">
      <alignment horizontal="center" vertical="center" wrapText="1"/>
    </xf>
    <xf numFmtId="0" fontId="9" fillId="39" borderId="1" xfId="0" applyFont="1" applyFill="1" applyBorder="1" applyAlignment="1">
      <alignment vertical="center" wrapText="1"/>
    </xf>
    <xf numFmtId="0" fontId="9" fillId="39" borderId="1" xfId="0" applyFont="1" applyFill="1" applyBorder="1" applyAlignment="1">
      <alignment horizontal="center" vertical="center" wrapText="1"/>
    </xf>
    <xf numFmtId="164" fontId="0" fillId="0" borderId="80" xfId="0" applyNumberFormat="1" applyBorder="1" applyAlignment="1">
      <alignment horizontal="center" vertical="center" wrapText="1"/>
    </xf>
    <xf numFmtId="164" fontId="0" fillId="0" borderId="81" xfId="0" applyNumberFormat="1" applyBorder="1" applyAlignment="1">
      <alignment horizontal="center" vertical="center" wrapText="1"/>
    </xf>
    <xf numFmtId="164" fontId="0" fillId="0" borderId="82" xfId="0" applyNumberFormat="1" applyBorder="1" applyAlignment="1">
      <alignment horizontal="center" vertical="center" wrapText="1"/>
    </xf>
    <xf numFmtId="164" fontId="21" fillId="0" borderId="82" xfId="0" applyNumberFormat="1" applyFont="1" applyBorder="1" applyAlignment="1">
      <alignment horizontal="center" vertical="center" wrapText="1"/>
    </xf>
    <xf numFmtId="0" fontId="43" fillId="0" borderId="0" xfId="0" applyFont="1"/>
    <xf numFmtId="0" fontId="23" fillId="0" borderId="3" xfId="42" applyFont="1" applyFill="1" applyBorder="1" applyAlignment="1" applyProtection="1">
      <alignment vertical="center"/>
      <protection hidden="1"/>
    </xf>
    <xf numFmtId="0" fontId="0" fillId="33" borderId="55" xfId="0" applyFill="1" applyBorder="1" applyAlignment="1" applyProtection="1">
      <alignment horizontal="left" vertical="center"/>
      <protection hidden="1"/>
    </xf>
    <xf numFmtId="0" fontId="0" fillId="33" borderId="55" xfId="0" applyFill="1" applyBorder="1" applyAlignment="1" applyProtection="1">
      <alignment vertical="center"/>
      <protection hidden="1"/>
    </xf>
    <xf numFmtId="0" fontId="0" fillId="33" borderId="4" xfId="0" applyFill="1" applyBorder="1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23" fillId="0" borderId="5" xfId="42" applyFont="1" applyFill="1" applyBorder="1" applyAlignment="1" applyProtection="1">
      <alignment vertical="center"/>
      <protection hidden="1"/>
    </xf>
    <xf numFmtId="0" fontId="0" fillId="33" borderId="6" xfId="0" applyFill="1" applyBorder="1" applyAlignment="1" applyProtection="1">
      <alignment horizontal="left" vertical="center"/>
      <protection hidden="1"/>
    </xf>
    <xf numFmtId="0" fontId="0" fillId="33" borderId="6" xfId="0" applyFill="1" applyBorder="1" applyAlignment="1" applyProtection="1">
      <alignment vertical="center"/>
      <protection hidden="1"/>
    </xf>
    <xf numFmtId="0" fontId="23" fillId="0" borderId="6" xfId="42" applyFont="1" applyFill="1" applyBorder="1" applyAlignment="1" applyProtection="1">
      <alignment vertical="center"/>
      <protection hidden="1"/>
    </xf>
    <xf numFmtId="0" fontId="23" fillId="0" borderId="6" xfId="42" applyFont="1" applyFill="1" applyBorder="1" applyAlignment="1" applyProtection="1">
      <alignment horizontal="left" vertical="center"/>
      <protection hidden="1"/>
    </xf>
    <xf numFmtId="0" fontId="23" fillId="33" borderId="6" xfId="42" applyFont="1" applyFill="1" applyBorder="1" applyAlignment="1" applyProtection="1">
      <alignment horizontal="center" vertical="center"/>
      <protection hidden="1"/>
    </xf>
    <xf numFmtId="0" fontId="23" fillId="0" borderId="25" xfId="42" applyFont="1" applyFill="1" applyBorder="1" applyAlignment="1" applyProtection="1">
      <alignment vertical="center"/>
      <protection hidden="1"/>
    </xf>
    <xf numFmtId="0" fontId="9" fillId="0" borderId="0" xfId="0" applyFont="1" applyFill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42" fillId="39" borderId="71" xfId="42" applyFont="1" applyFill="1" applyBorder="1" applyAlignment="1" applyProtection="1">
      <alignment horizontal="center" vertical="center"/>
      <protection hidden="1"/>
    </xf>
    <xf numFmtId="0" fontId="42" fillId="39" borderId="72" xfId="42" applyFont="1" applyFill="1" applyBorder="1" applyAlignment="1" applyProtection="1">
      <alignment horizontal="center" vertical="center" wrapText="1"/>
      <protection hidden="1"/>
    </xf>
    <xf numFmtId="0" fontId="42" fillId="39" borderId="73" xfId="42" applyFont="1" applyFill="1" applyBorder="1" applyAlignment="1" applyProtection="1">
      <alignment horizontal="center" vertical="center" wrapText="1"/>
      <protection hidden="1"/>
    </xf>
    <xf numFmtId="0" fontId="42" fillId="39" borderId="73" xfId="42" applyFont="1" applyFill="1" applyBorder="1" applyAlignment="1" applyProtection="1">
      <alignment horizontal="center" vertical="center"/>
      <protection hidden="1"/>
    </xf>
    <xf numFmtId="0" fontId="42" fillId="39" borderId="65" xfId="42" applyFont="1" applyFill="1" applyBorder="1" applyAlignment="1" applyProtection="1">
      <alignment horizontal="center" vertical="center"/>
      <protection hidden="1"/>
    </xf>
    <xf numFmtId="0" fontId="41" fillId="0" borderId="0" xfId="0" applyFont="1" applyProtection="1">
      <protection hidden="1"/>
    </xf>
    <xf numFmtId="0" fontId="26" fillId="0" borderId="18" xfId="42" applyFont="1" applyFill="1" applyBorder="1" applyAlignment="1" applyProtection="1">
      <alignment horizontal="center" wrapText="1"/>
      <protection hidden="1"/>
    </xf>
    <xf numFmtId="0" fontId="39" fillId="0" borderId="18" xfId="42" applyFont="1" applyFill="1" applyBorder="1" applyAlignment="1" applyProtection="1">
      <alignment horizontal="center" wrapText="1"/>
      <protection hidden="1"/>
    </xf>
    <xf numFmtId="0" fontId="26" fillId="0" borderId="24" xfId="42" applyFont="1" applyFill="1" applyBorder="1" applyAlignment="1" applyProtection="1">
      <alignment horizontal="center" vertical="center" wrapText="1"/>
      <protection hidden="1"/>
    </xf>
    <xf numFmtId="0" fontId="39" fillId="0" borderId="21" xfId="42" applyFont="1" applyFill="1" applyBorder="1" applyAlignment="1" applyProtection="1">
      <alignment horizontal="center" vertical="center" wrapText="1"/>
      <protection hidden="1"/>
    </xf>
    <xf numFmtId="0" fontId="26" fillId="0" borderId="21" xfId="42" applyFont="1" applyFill="1" applyBorder="1" applyAlignment="1" applyProtection="1">
      <alignment horizontal="center" vertical="center"/>
      <protection hidden="1"/>
    </xf>
    <xf numFmtId="0" fontId="26" fillId="0" borderId="22" xfId="42" applyFont="1" applyFill="1" applyBorder="1" applyAlignment="1" applyProtection="1">
      <alignment horizontal="center" vertical="center"/>
      <protection hidden="1"/>
    </xf>
    <xf numFmtId="0" fontId="40" fillId="39" borderId="70" xfId="42" applyFont="1" applyFill="1" applyBorder="1" applyAlignment="1" applyProtection="1">
      <alignment horizontal="center" vertical="center"/>
      <protection hidden="1"/>
    </xf>
    <xf numFmtId="0" fontId="40" fillId="39" borderId="2" xfId="42" applyFont="1" applyFill="1" applyBorder="1" applyAlignment="1" applyProtection="1">
      <alignment horizontal="center" vertical="center" wrapText="1"/>
      <protection hidden="1"/>
    </xf>
    <xf numFmtId="0" fontId="40" fillId="39" borderId="58" xfId="42" applyFont="1" applyFill="1" applyBorder="1" applyAlignment="1" applyProtection="1">
      <alignment horizontal="center" vertical="center" wrapText="1"/>
      <protection hidden="1"/>
    </xf>
    <xf numFmtId="0" fontId="30" fillId="39" borderId="58" xfId="42" applyFont="1" applyFill="1" applyBorder="1" applyAlignment="1" applyProtection="1">
      <alignment horizontal="center" vertical="center" wrapText="1"/>
      <protection hidden="1"/>
    </xf>
    <xf numFmtId="0" fontId="40" fillId="39" borderId="58" xfId="42" applyFont="1" applyFill="1" applyBorder="1" applyAlignment="1" applyProtection="1">
      <alignment horizontal="center" vertical="center"/>
      <protection hidden="1"/>
    </xf>
    <xf numFmtId="0" fontId="40" fillId="39" borderId="60" xfId="42" applyFont="1" applyFill="1" applyBorder="1" applyAlignment="1" applyProtection="1">
      <alignment horizontal="center" vertical="center"/>
      <protection hidden="1"/>
    </xf>
    <xf numFmtId="0" fontId="26" fillId="33" borderId="61" xfId="42" applyFont="1" applyFill="1" applyBorder="1" applyAlignment="1" applyProtection="1">
      <alignment vertical="center"/>
      <protection hidden="1"/>
    </xf>
    <xf numFmtId="1" fontId="26" fillId="33" borderId="56" xfId="42" applyNumberFormat="1" applyFont="1" applyFill="1" applyBorder="1" applyAlignment="1" applyProtection="1">
      <alignment horizontal="center" vertical="center"/>
      <protection hidden="1"/>
    </xf>
    <xf numFmtId="165" fontId="26" fillId="33" borderId="56" xfId="42" applyNumberFormat="1" applyFont="1" applyFill="1" applyBorder="1" applyAlignment="1" applyProtection="1">
      <alignment horizontal="center" vertical="center"/>
      <protection hidden="1"/>
    </xf>
    <xf numFmtId="0" fontId="26" fillId="0" borderId="56" xfId="42" applyFont="1" applyFill="1" applyBorder="1" applyAlignment="1" applyProtection="1">
      <alignment horizontal="center" vertical="center"/>
      <protection hidden="1"/>
    </xf>
    <xf numFmtId="0" fontId="26" fillId="33" borderId="56" xfId="42" applyFont="1" applyFill="1" applyBorder="1" applyAlignment="1" applyProtection="1">
      <alignment horizontal="center" vertical="center"/>
      <protection hidden="1"/>
    </xf>
    <xf numFmtId="2" fontId="26" fillId="0" borderId="56" xfId="42" applyNumberFormat="1" applyFont="1" applyFill="1" applyBorder="1" applyAlignment="1" applyProtection="1">
      <alignment horizontal="center" vertical="center"/>
      <protection hidden="1"/>
    </xf>
    <xf numFmtId="0" fontId="26" fillId="38" borderId="56" xfId="42" applyFont="1" applyFill="1" applyBorder="1" applyAlignment="1" applyProtection="1">
      <alignment horizontal="center" vertical="center"/>
      <protection hidden="1"/>
    </xf>
    <xf numFmtId="1" fontId="26" fillId="0" borderId="56" xfId="42" applyNumberFormat="1" applyFont="1" applyFill="1" applyBorder="1" applyAlignment="1" applyProtection="1">
      <alignment horizontal="center" vertical="center"/>
      <protection hidden="1"/>
    </xf>
    <xf numFmtId="0" fontId="26" fillId="33" borderId="12" xfId="42" applyFont="1" applyFill="1" applyBorder="1" applyAlignment="1" applyProtection="1">
      <alignment vertical="center"/>
      <protection hidden="1"/>
    </xf>
    <xf numFmtId="1" fontId="26" fillId="33" borderId="1" xfId="42" applyNumberFormat="1" applyFont="1" applyFill="1" applyBorder="1" applyAlignment="1" applyProtection="1">
      <alignment horizontal="center" vertical="center"/>
      <protection hidden="1"/>
    </xf>
    <xf numFmtId="165" fontId="26" fillId="33" borderId="1" xfId="42" applyNumberFormat="1" applyFont="1" applyFill="1" applyBorder="1" applyAlignment="1" applyProtection="1">
      <alignment horizontal="center" vertical="center"/>
      <protection hidden="1"/>
    </xf>
    <xf numFmtId="0" fontId="26" fillId="0" borderId="1" xfId="42" applyFont="1" applyFill="1" applyBorder="1" applyAlignment="1" applyProtection="1">
      <alignment horizontal="center" vertical="center"/>
      <protection hidden="1"/>
    </xf>
    <xf numFmtId="0" fontId="26" fillId="33" borderId="1" xfId="42" applyFont="1" applyFill="1" applyBorder="1" applyAlignment="1" applyProtection="1">
      <alignment horizontal="center" vertical="center"/>
      <protection hidden="1"/>
    </xf>
    <xf numFmtId="2" fontId="26" fillId="0" borderId="1" xfId="42" applyNumberFormat="1" applyFont="1" applyFill="1" applyBorder="1" applyAlignment="1" applyProtection="1">
      <alignment horizontal="center" vertical="center"/>
      <protection hidden="1"/>
    </xf>
    <xf numFmtId="0" fontId="26" fillId="38" borderId="1" xfId="42" applyFont="1" applyFill="1" applyBorder="1" applyAlignment="1" applyProtection="1">
      <alignment horizontal="center" vertical="center"/>
      <protection hidden="1"/>
    </xf>
    <xf numFmtId="1" fontId="26" fillId="0" borderId="1" xfId="42" applyNumberFormat="1" applyFont="1" applyFill="1" applyBorder="1" applyAlignment="1" applyProtection="1">
      <alignment horizontal="center" vertical="center"/>
      <protection hidden="1"/>
    </xf>
    <xf numFmtId="0" fontId="26" fillId="33" borderId="14" xfId="42" applyFont="1" applyFill="1" applyBorder="1" applyAlignment="1" applyProtection="1">
      <alignment vertical="center"/>
      <protection hidden="1"/>
    </xf>
    <xf numFmtId="1" fontId="26" fillId="33" borderId="15" xfId="42" applyNumberFormat="1" applyFont="1" applyFill="1" applyBorder="1" applyAlignment="1" applyProtection="1">
      <alignment horizontal="center" vertical="center"/>
      <protection hidden="1"/>
    </xf>
    <xf numFmtId="165" fontId="26" fillId="33" borderId="15" xfId="42" applyNumberFormat="1" applyFont="1" applyFill="1" applyBorder="1" applyAlignment="1" applyProtection="1">
      <alignment horizontal="center" vertical="center"/>
      <protection hidden="1"/>
    </xf>
    <xf numFmtId="0" fontId="26" fillId="0" borderId="15" xfId="42" applyFont="1" applyFill="1" applyBorder="1" applyAlignment="1" applyProtection="1">
      <alignment horizontal="center" vertical="center"/>
      <protection hidden="1"/>
    </xf>
    <xf numFmtId="0" fontId="26" fillId="33" borderId="15" xfId="42" applyFont="1" applyFill="1" applyBorder="1" applyAlignment="1" applyProtection="1">
      <alignment horizontal="center" vertical="center"/>
      <protection hidden="1"/>
    </xf>
    <xf numFmtId="2" fontId="26" fillId="0" borderId="15" xfId="42" applyNumberFormat="1" applyFont="1" applyFill="1" applyBorder="1" applyAlignment="1" applyProtection="1">
      <alignment horizontal="center" vertical="center"/>
      <protection hidden="1"/>
    </xf>
    <xf numFmtId="0" fontId="26" fillId="38" borderId="15" xfId="42" applyFont="1" applyFill="1" applyBorder="1" applyAlignment="1" applyProtection="1">
      <alignment horizontal="center" vertical="center"/>
      <protection hidden="1"/>
    </xf>
    <xf numFmtId="1" fontId="26" fillId="0" borderId="15" xfId="42" applyNumberFormat="1" applyFont="1" applyFill="1" applyBorder="1" applyAlignment="1" applyProtection="1">
      <alignment horizontal="center" vertical="center"/>
      <protection hidden="1"/>
    </xf>
    <xf numFmtId="0" fontId="26" fillId="0" borderId="0" xfId="42" applyFont="1" applyFill="1" applyAlignment="1" applyProtection="1">
      <alignment vertical="center"/>
      <protection hidden="1"/>
    </xf>
    <xf numFmtId="0" fontId="26" fillId="0" borderId="0" xfId="42" applyFont="1" applyFill="1" applyBorder="1" applyAlignment="1" applyProtection="1">
      <alignment horizontal="center" vertical="center"/>
      <protection hidden="1"/>
    </xf>
    <xf numFmtId="0" fontId="26" fillId="0" borderId="0" xfId="42" applyFont="1" applyFill="1" applyBorder="1" applyAlignment="1" applyProtection="1">
      <alignment vertical="center"/>
      <protection hidden="1"/>
    </xf>
    <xf numFmtId="16" fontId="26" fillId="0" borderId="0" xfId="42" applyNumberFormat="1" applyFont="1" applyFill="1" applyBorder="1" applyAlignment="1" applyProtection="1">
      <alignment vertical="center"/>
      <protection hidden="1"/>
    </xf>
    <xf numFmtId="0" fontId="22" fillId="0" borderId="0" xfId="42" applyFont="1" applyFill="1" applyBorder="1" applyAlignment="1" applyProtection="1">
      <alignment vertical="center"/>
      <protection hidden="1"/>
    </xf>
    <xf numFmtId="0" fontId="22" fillId="0" borderId="0" xfId="42" applyFont="1" applyFill="1" applyBorder="1" applyAlignment="1" applyProtection="1">
      <alignment horizontal="center" vertical="center"/>
      <protection hidden="1"/>
    </xf>
    <xf numFmtId="0" fontId="22" fillId="0" borderId="0" xfId="42" applyFont="1" applyFill="1" applyBorder="1" applyAlignment="1" applyProtection="1">
      <alignment horizontal="left" vertical="center"/>
      <protection hidden="1"/>
    </xf>
    <xf numFmtId="0" fontId="23" fillId="0" borderId="0" xfId="42" applyFont="1" applyFill="1" applyBorder="1" applyAlignment="1" applyProtection="1">
      <alignment vertical="center"/>
      <protection hidden="1"/>
    </xf>
    <xf numFmtId="0" fontId="23" fillId="0" borderId="0" xfId="42" applyFont="1" applyFill="1" applyBorder="1" applyAlignment="1" applyProtection="1">
      <alignment horizontal="center" vertical="center"/>
      <protection hidden="1"/>
    </xf>
    <xf numFmtId="0" fontId="26" fillId="0" borderId="18" xfId="42" applyFont="1" applyFill="1" applyBorder="1" applyAlignment="1" applyProtection="1">
      <alignment horizontal="center" vertical="center" wrapText="1"/>
      <protection hidden="1"/>
    </xf>
    <xf numFmtId="0" fontId="29" fillId="34" borderId="11" xfId="42" applyFont="1" applyFill="1" applyBorder="1" applyAlignment="1" applyProtection="1">
      <alignment horizontal="center" vertical="center" wrapText="1"/>
      <protection hidden="1"/>
    </xf>
    <xf numFmtId="0" fontId="29" fillId="34" borderId="10" xfId="42" applyFont="1" applyFill="1" applyBorder="1" applyAlignment="1" applyProtection="1">
      <alignment horizontal="center" vertical="center" wrapText="1"/>
      <protection hidden="1"/>
    </xf>
    <xf numFmtId="0" fontId="26" fillId="37" borderId="18" xfId="42" applyFont="1" applyFill="1" applyBorder="1" applyAlignment="1" applyProtection="1">
      <alignment horizontal="center" vertical="center" wrapText="1"/>
      <protection hidden="1"/>
    </xf>
    <xf numFmtId="0" fontId="26" fillId="0" borderId="23" xfId="42" applyFont="1" applyFill="1" applyBorder="1" applyAlignment="1" applyProtection="1">
      <alignment horizontal="center" vertical="center"/>
      <protection hidden="1"/>
    </xf>
    <xf numFmtId="0" fontId="29" fillId="34" borderId="24" xfId="42" applyFont="1" applyFill="1" applyBorder="1" applyAlignment="1" applyProtection="1">
      <alignment vertical="center" wrapText="1"/>
      <protection hidden="1"/>
    </xf>
    <xf numFmtId="0" fontId="29" fillId="34" borderId="23" xfId="42" applyFont="1" applyFill="1" applyBorder="1" applyAlignment="1" applyProtection="1">
      <alignment vertical="center" wrapText="1"/>
      <protection hidden="1"/>
    </xf>
    <xf numFmtId="0" fontId="26" fillId="34" borderId="6" xfId="42" applyFont="1" applyFill="1" applyBorder="1" applyAlignment="1" applyProtection="1">
      <alignment horizontal="center" vertical="center" wrapText="1"/>
      <protection hidden="1"/>
    </xf>
    <xf numFmtId="0" fontId="26" fillId="37" borderId="21" xfId="42" applyFont="1" applyFill="1" applyBorder="1" applyAlignment="1" applyProtection="1">
      <alignment horizontal="center" vertical="center"/>
      <protection hidden="1"/>
    </xf>
    <xf numFmtId="0" fontId="23" fillId="39" borderId="70" xfId="42" applyFont="1" applyFill="1" applyBorder="1" applyAlignment="1" applyProtection="1">
      <alignment horizontal="left" vertical="center" wrapText="1"/>
      <protection hidden="1"/>
    </xf>
    <xf numFmtId="0" fontId="26" fillId="39" borderId="2" xfId="42" applyFont="1" applyFill="1" applyBorder="1" applyAlignment="1" applyProtection="1">
      <alignment horizontal="center" vertical="center" wrapText="1"/>
      <protection hidden="1"/>
    </xf>
    <xf numFmtId="0" fontId="26" fillId="39" borderId="58" xfId="42" applyFont="1" applyFill="1" applyBorder="1" applyAlignment="1" applyProtection="1">
      <alignment horizontal="center" vertical="center"/>
      <protection hidden="1"/>
    </xf>
    <xf numFmtId="0" fontId="26" fillId="39" borderId="59" xfId="42" applyFont="1" applyFill="1" applyBorder="1" applyAlignment="1" applyProtection="1">
      <alignment vertical="center"/>
      <protection hidden="1"/>
    </xf>
    <xf numFmtId="0" fontId="29" fillId="39" borderId="2" xfId="42" applyFont="1" applyFill="1" applyBorder="1" applyAlignment="1" applyProtection="1">
      <alignment vertical="center" wrapText="1"/>
      <protection hidden="1"/>
    </xf>
    <xf numFmtId="0" fontId="29" fillId="39" borderId="59" xfId="42" applyFont="1" applyFill="1" applyBorder="1" applyAlignment="1" applyProtection="1">
      <alignment vertical="center" wrapText="1"/>
      <protection hidden="1"/>
    </xf>
    <xf numFmtId="0" fontId="29" fillId="39" borderId="0" xfId="42" applyFont="1" applyFill="1" applyBorder="1" applyAlignment="1" applyProtection="1">
      <alignment vertical="center" wrapText="1"/>
      <protection hidden="1"/>
    </xf>
    <xf numFmtId="0" fontId="30" fillId="39" borderId="72" xfId="42" applyFont="1" applyFill="1" applyBorder="1" applyAlignment="1" applyProtection="1">
      <alignment horizontal="center" vertical="center"/>
      <protection hidden="1"/>
    </xf>
    <xf numFmtId="0" fontId="30" fillId="39" borderId="63" xfId="42" applyFont="1" applyFill="1" applyBorder="1" applyAlignment="1" applyProtection="1">
      <alignment horizontal="center" vertical="center"/>
      <protection hidden="1"/>
    </xf>
    <xf numFmtId="16" fontId="26" fillId="33" borderId="56" xfId="42" applyNumberFormat="1" applyFont="1" applyFill="1" applyBorder="1" applyAlignment="1" applyProtection="1">
      <alignment horizontal="center" vertical="center"/>
      <protection hidden="1"/>
    </xf>
    <xf numFmtId="0" fontId="26" fillId="34" borderId="11" xfId="42" applyFont="1" applyFill="1" applyBorder="1" applyAlignment="1" applyProtection="1">
      <alignment horizontal="center" vertical="center"/>
      <protection hidden="1"/>
    </xf>
    <xf numFmtId="0" fontId="26" fillId="34" borderId="10" xfId="42" applyFont="1" applyFill="1" applyBorder="1" applyAlignment="1" applyProtection="1">
      <alignment horizontal="center" vertical="center"/>
      <protection hidden="1"/>
    </xf>
    <xf numFmtId="0" fontId="26" fillId="33" borderId="83" xfId="42" applyFont="1" applyFill="1" applyBorder="1" applyAlignment="1" applyProtection="1">
      <alignment horizontal="center" vertical="center"/>
      <protection hidden="1"/>
    </xf>
    <xf numFmtId="0" fontId="26" fillId="37" borderId="18" xfId="42" applyFont="1" applyFill="1" applyBorder="1" applyAlignment="1" applyProtection="1">
      <alignment horizontal="center" vertical="center"/>
      <protection hidden="1"/>
    </xf>
    <xf numFmtId="16" fontId="26" fillId="33" borderId="1" xfId="42" applyNumberFormat="1" applyFont="1" applyFill="1" applyBorder="1" applyAlignment="1" applyProtection="1">
      <alignment horizontal="center" vertical="center"/>
      <protection hidden="1"/>
    </xf>
    <xf numFmtId="0" fontId="26" fillId="34" borderId="2" xfId="42" applyFont="1" applyFill="1" applyBorder="1" applyAlignment="1" applyProtection="1">
      <alignment horizontal="center" vertical="center"/>
      <protection hidden="1"/>
    </xf>
    <xf numFmtId="0" fontId="26" fillId="34" borderId="59" xfId="42" applyFont="1" applyFill="1" applyBorder="1" applyAlignment="1" applyProtection="1">
      <alignment horizontal="center" vertical="center"/>
      <protection hidden="1"/>
    </xf>
    <xf numFmtId="0" fontId="26" fillId="33" borderId="29" xfId="42" applyFont="1" applyFill="1" applyBorder="1" applyAlignment="1" applyProtection="1">
      <alignment horizontal="center" vertical="center"/>
      <protection hidden="1"/>
    </xf>
    <xf numFmtId="0" fontId="26" fillId="37" borderId="58" xfId="42" applyFont="1" applyFill="1" applyBorder="1" applyAlignment="1" applyProtection="1">
      <alignment horizontal="center" vertical="center"/>
      <protection hidden="1"/>
    </xf>
    <xf numFmtId="0" fontId="26" fillId="33" borderId="66" xfId="42" applyFont="1" applyFill="1" applyBorder="1" applyAlignment="1" applyProtection="1">
      <alignment vertical="center"/>
      <protection hidden="1"/>
    </xf>
    <xf numFmtId="0" fontId="26" fillId="33" borderId="9" xfId="42" applyFont="1" applyFill="1" applyBorder="1" applyAlignment="1" applyProtection="1">
      <alignment horizontal="center" vertical="center"/>
      <protection hidden="1"/>
    </xf>
    <xf numFmtId="16" fontId="26" fillId="33" borderId="9" xfId="42" applyNumberFormat="1" applyFont="1" applyFill="1" applyBorder="1" applyAlignment="1" applyProtection="1">
      <alignment horizontal="center" vertical="center"/>
      <protection hidden="1"/>
    </xf>
    <xf numFmtId="0" fontId="26" fillId="33" borderId="84" xfId="42" applyFont="1" applyFill="1" applyBorder="1" applyAlignment="1" applyProtection="1">
      <alignment horizontal="center" vertical="center"/>
      <protection hidden="1"/>
    </xf>
    <xf numFmtId="1" fontId="26" fillId="0" borderId="9" xfId="42" applyNumberFormat="1" applyFont="1" applyFill="1" applyBorder="1" applyAlignment="1" applyProtection="1">
      <alignment horizontal="center" vertical="center"/>
      <protection hidden="1"/>
    </xf>
    <xf numFmtId="16" fontId="26" fillId="33" borderId="15" xfId="42" applyNumberFormat="1" applyFont="1" applyFill="1" applyBorder="1" applyAlignment="1" applyProtection="1">
      <alignment horizontal="center" vertical="center"/>
      <protection hidden="1"/>
    </xf>
    <xf numFmtId="0" fontId="26" fillId="34" borderId="24" xfId="42" applyFont="1" applyFill="1" applyBorder="1" applyAlignment="1" applyProtection="1">
      <alignment horizontal="center" vertical="center"/>
      <protection hidden="1"/>
    </xf>
    <xf numFmtId="0" fontId="26" fillId="34" borderId="23" xfId="42" applyFont="1" applyFill="1" applyBorder="1" applyAlignment="1" applyProtection="1">
      <alignment horizontal="center" vertical="center"/>
      <protection hidden="1"/>
    </xf>
    <xf numFmtId="0" fontId="26" fillId="33" borderId="85" xfId="42" applyFont="1" applyFill="1" applyBorder="1" applyAlignment="1" applyProtection="1">
      <alignment horizontal="center" vertical="center"/>
      <protection hidden="1"/>
    </xf>
    <xf numFmtId="0" fontId="44" fillId="0" borderId="3" xfId="0" applyFont="1" applyBorder="1" applyAlignment="1" applyProtection="1">
      <alignment vertical="center"/>
      <protection hidden="1"/>
    </xf>
    <xf numFmtId="0" fontId="44" fillId="0" borderId="4" xfId="0" applyFont="1" applyBorder="1" applyAlignment="1" applyProtection="1">
      <alignment horizontal="center" vertical="center"/>
      <protection hidden="1"/>
    </xf>
    <xf numFmtId="0" fontId="44" fillId="0" borderId="4" xfId="0" applyFont="1" applyBorder="1" applyAlignment="1" applyProtection="1">
      <alignment vertical="center"/>
      <protection hidden="1"/>
    </xf>
    <xf numFmtId="0" fontId="44" fillId="0" borderId="26" xfId="0" applyFont="1" applyBorder="1" applyAlignment="1" applyProtection="1">
      <alignment vertical="center"/>
      <protection hidden="1"/>
    </xf>
    <xf numFmtId="0" fontId="31" fillId="0" borderId="0" xfId="0" applyFont="1" applyAlignment="1" applyProtection="1">
      <alignment vertical="center"/>
      <protection hidden="1"/>
    </xf>
    <xf numFmtId="1" fontId="31" fillId="0" borderId="0" xfId="0" applyNumberFormat="1" applyFont="1" applyAlignment="1" applyProtection="1">
      <alignment vertical="center"/>
      <protection hidden="1"/>
    </xf>
    <xf numFmtId="0" fontId="44" fillId="0" borderId="27" xfId="0" applyFont="1" applyBorder="1" applyAlignment="1" applyProtection="1">
      <alignment vertical="top"/>
      <protection hidden="1"/>
    </xf>
    <xf numFmtId="0" fontId="44" fillId="0" borderId="0" xfId="0" applyFont="1" applyBorder="1" applyAlignment="1" applyProtection="1">
      <alignment horizontal="center" vertical="top"/>
      <protection hidden="1"/>
    </xf>
    <xf numFmtId="0" fontId="44" fillId="0" borderId="0" xfId="0" applyFont="1" applyBorder="1" applyAlignment="1" applyProtection="1">
      <alignment vertical="top"/>
      <protection hidden="1"/>
    </xf>
    <xf numFmtId="0" fontId="44" fillId="0" borderId="28" xfId="0" applyFont="1" applyBorder="1" applyAlignment="1" applyProtection="1">
      <alignment vertical="top"/>
      <protection hidden="1"/>
    </xf>
    <xf numFmtId="0" fontId="45" fillId="0" borderId="68" xfId="0" applyFont="1" applyBorder="1" applyAlignment="1" applyProtection="1">
      <alignment horizontal="center" vertical="center"/>
      <protection hidden="1"/>
    </xf>
    <xf numFmtId="0" fontId="44" fillId="0" borderId="7" xfId="0" applyFont="1" applyBorder="1" applyAlignment="1" applyProtection="1">
      <alignment horizontal="center" vertical="center"/>
      <protection hidden="1"/>
    </xf>
    <xf numFmtId="0" fontId="44" fillId="0" borderId="8" xfId="0" applyFont="1" applyBorder="1" applyAlignment="1" applyProtection="1">
      <alignment horizontal="center" vertical="center"/>
      <protection hidden="1"/>
    </xf>
    <xf numFmtId="0" fontId="44" fillId="38" borderId="19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44" fillId="0" borderId="68" xfId="0" applyFont="1" applyBorder="1" applyAlignment="1" applyProtection="1">
      <alignment vertical="center"/>
      <protection hidden="1"/>
    </xf>
    <xf numFmtId="0" fontId="32" fillId="0" borderId="62" xfId="0" applyFont="1" applyBorder="1" applyAlignment="1" applyProtection="1">
      <alignment horizontal="center" vertical="center"/>
      <protection hidden="1"/>
    </xf>
    <xf numFmtId="0" fontId="38" fillId="0" borderId="31" xfId="0" applyFont="1" applyBorder="1" applyAlignment="1" applyProtection="1">
      <alignment horizontal="left" vertical="center"/>
      <protection hidden="1"/>
    </xf>
    <xf numFmtId="0" fontId="44" fillId="0" borderId="69" xfId="0" applyFont="1" applyBorder="1" applyAlignment="1" applyProtection="1">
      <alignment vertical="center"/>
      <protection hidden="1"/>
    </xf>
    <xf numFmtId="0" fontId="44" fillId="0" borderId="29" xfId="0" applyFont="1" applyBorder="1" applyAlignment="1" applyProtection="1">
      <alignment horizontal="center" vertical="center"/>
      <protection hidden="1"/>
    </xf>
    <xf numFmtId="0" fontId="44" fillId="0" borderId="1" xfId="0" applyFont="1" applyBorder="1" applyAlignment="1" applyProtection="1">
      <alignment horizontal="center" vertical="center"/>
      <protection hidden="1"/>
    </xf>
    <xf numFmtId="0" fontId="44" fillId="38" borderId="13" xfId="0" applyFont="1" applyFill="1" applyBorder="1" applyAlignment="1" applyProtection="1">
      <alignment horizontal="center" vertical="center"/>
      <protection hidden="1"/>
    </xf>
    <xf numFmtId="0" fontId="44" fillId="0" borderId="5" xfId="0" applyFont="1" applyBorder="1" applyAlignment="1" applyProtection="1">
      <alignment vertical="center"/>
      <protection hidden="1"/>
    </xf>
    <xf numFmtId="0" fontId="44" fillId="0" borderId="23" xfId="0" applyFont="1" applyBorder="1" applyAlignment="1" applyProtection="1">
      <alignment horizontal="center" vertical="center"/>
      <protection hidden="1"/>
    </xf>
    <xf numFmtId="0" fontId="44" fillId="0" borderId="21" xfId="0" applyFont="1" applyBorder="1" applyAlignment="1" applyProtection="1">
      <alignment horizontal="center" vertical="center"/>
      <protection hidden="1"/>
    </xf>
    <xf numFmtId="0" fontId="44" fillId="38" borderId="22" xfId="0" applyFont="1" applyFill="1" applyBorder="1" applyAlignment="1" applyProtection="1">
      <alignment horizontal="center" vertical="center"/>
      <protection hidden="1"/>
    </xf>
    <xf numFmtId="0" fontId="0" fillId="33" borderId="55" xfId="0" applyFill="1" applyBorder="1" applyAlignment="1" applyProtection="1">
      <alignment horizontal="left" vertical="center"/>
      <protection locked="0" hidden="1"/>
    </xf>
    <xf numFmtId="0" fontId="0" fillId="33" borderId="55" xfId="0" applyFill="1" applyBorder="1" applyAlignment="1" applyProtection="1">
      <alignment vertical="center"/>
      <protection locked="0" hidden="1"/>
    </xf>
    <xf numFmtId="0" fontId="0" fillId="33" borderId="6" xfId="0" applyFill="1" applyBorder="1" applyAlignment="1" applyProtection="1">
      <alignment horizontal="left" vertical="center"/>
      <protection locked="0" hidden="1"/>
    </xf>
    <xf numFmtId="0" fontId="0" fillId="33" borderId="6" xfId="0" applyFill="1" applyBorder="1" applyAlignment="1" applyProtection="1">
      <alignment vertical="center"/>
      <protection locked="0" hidden="1"/>
    </xf>
    <xf numFmtId="0" fontId="23" fillId="33" borderId="6" xfId="42" applyFont="1" applyFill="1" applyBorder="1" applyAlignment="1" applyProtection="1">
      <alignment horizontal="center" vertical="center"/>
      <protection locked="0" hidden="1"/>
    </xf>
    <xf numFmtId="0" fontId="26" fillId="33" borderId="61" xfId="42" applyFont="1" applyFill="1" applyBorder="1" applyAlignment="1" applyProtection="1">
      <alignment vertical="center"/>
      <protection locked="0" hidden="1"/>
    </xf>
    <xf numFmtId="1" fontId="26" fillId="33" borderId="56" xfId="42" applyNumberFormat="1" applyFont="1" applyFill="1" applyBorder="1" applyAlignment="1" applyProtection="1">
      <alignment horizontal="center" vertical="center"/>
      <protection locked="0" hidden="1"/>
    </xf>
    <xf numFmtId="165" fontId="26" fillId="33" borderId="56" xfId="42" applyNumberFormat="1" applyFont="1" applyFill="1" applyBorder="1" applyAlignment="1" applyProtection="1">
      <alignment horizontal="center" vertical="center"/>
      <protection locked="0" hidden="1"/>
    </xf>
    <xf numFmtId="0" fontId="26" fillId="33" borderId="12" xfId="42" applyFont="1" applyFill="1" applyBorder="1" applyAlignment="1" applyProtection="1">
      <alignment vertical="center"/>
      <protection locked="0" hidden="1"/>
    </xf>
    <xf numFmtId="1" fontId="26" fillId="33" borderId="1" xfId="42" applyNumberFormat="1" applyFont="1" applyFill="1" applyBorder="1" applyAlignment="1" applyProtection="1">
      <alignment horizontal="center" vertical="center"/>
      <protection locked="0" hidden="1"/>
    </xf>
    <xf numFmtId="165" fontId="26" fillId="33" borderId="1" xfId="42" applyNumberFormat="1" applyFont="1" applyFill="1" applyBorder="1" applyAlignment="1" applyProtection="1">
      <alignment horizontal="center" vertical="center"/>
      <protection locked="0" hidden="1"/>
    </xf>
    <xf numFmtId="0" fontId="26" fillId="33" borderId="14" xfId="42" applyFont="1" applyFill="1" applyBorder="1" applyAlignment="1" applyProtection="1">
      <alignment vertical="center"/>
      <protection locked="0" hidden="1"/>
    </xf>
    <xf numFmtId="1" fontId="26" fillId="33" borderId="15" xfId="42" applyNumberFormat="1" applyFont="1" applyFill="1" applyBorder="1" applyAlignment="1" applyProtection="1">
      <alignment horizontal="center" vertical="center"/>
      <protection locked="0" hidden="1"/>
    </xf>
    <xf numFmtId="165" fontId="26" fillId="33" borderId="15" xfId="42" applyNumberFormat="1" applyFont="1" applyFill="1" applyBorder="1" applyAlignment="1" applyProtection="1">
      <alignment horizontal="center" vertical="center"/>
      <protection locked="0" hidden="1"/>
    </xf>
    <xf numFmtId="0" fontId="26" fillId="33" borderId="56" xfId="42" applyFont="1" applyFill="1" applyBorder="1" applyAlignment="1" applyProtection="1">
      <alignment horizontal="center" vertical="center"/>
      <protection locked="0" hidden="1"/>
    </xf>
    <xf numFmtId="0" fontId="26" fillId="33" borderId="1" xfId="42" applyFont="1" applyFill="1" applyBorder="1" applyAlignment="1" applyProtection="1">
      <alignment horizontal="center" vertical="center"/>
      <protection locked="0" hidden="1"/>
    </xf>
    <xf numFmtId="0" fontId="26" fillId="33" borderId="15" xfId="42" applyFont="1" applyFill="1" applyBorder="1" applyAlignment="1" applyProtection="1">
      <alignment horizontal="center" vertical="center"/>
      <protection locked="0" hidden="1"/>
    </xf>
    <xf numFmtId="0" fontId="26" fillId="38" borderId="56" xfId="42" applyFont="1" applyFill="1" applyBorder="1" applyAlignment="1" applyProtection="1">
      <alignment horizontal="center" vertical="center"/>
      <protection locked="0" hidden="1"/>
    </xf>
    <xf numFmtId="0" fontId="26" fillId="38" borderId="1" xfId="42" applyFont="1" applyFill="1" applyBorder="1" applyAlignment="1" applyProtection="1">
      <alignment horizontal="center" vertical="center"/>
      <protection locked="0" hidden="1"/>
    </xf>
    <xf numFmtId="0" fontId="26" fillId="38" borderId="15" xfId="42" applyFont="1" applyFill="1" applyBorder="1" applyAlignment="1" applyProtection="1">
      <alignment horizontal="center" vertical="center"/>
      <protection locked="0" hidden="1"/>
    </xf>
    <xf numFmtId="16" fontId="26" fillId="33" borderId="56" xfId="42" applyNumberFormat="1" applyFont="1" applyFill="1" applyBorder="1" applyAlignment="1" applyProtection="1">
      <alignment horizontal="center" vertical="center"/>
      <protection locked="0" hidden="1"/>
    </xf>
    <xf numFmtId="16" fontId="26" fillId="33" borderId="1" xfId="42" applyNumberFormat="1" applyFont="1" applyFill="1" applyBorder="1" applyAlignment="1" applyProtection="1">
      <alignment horizontal="center" vertical="center"/>
      <protection locked="0" hidden="1"/>
    </xf>
    <xf numFmtId="0" fontId="26" fillId="33" borderId="66" xfId="42" applyFont="1" applyFill="1" applyBorder="1" applyAlignment="1" applyProtection="1">
      <alignment vertical="center"/>
      <protection locked="0" hidden="1"/>
    </xf>
    <xf numFmtId="0" fontId="26" fillId="33" borderId="9" xfId="42" applyFont="1" applyFill="1" applyBorder="1" applyAlignment="1" applyProtection="1">
      <alignment horizontal="center" vertical="center"/>
      <protection locked="0" hidden="1"/>
    </xf>
    <xf numFmtId="16" fontId="26" fillId="33" borderId="9" xfId="42" applyNumberFormat="1" applyFont="1" applyFill="1" applyBorder="1" applyAlignment="1" applyProtection="1">
      <alignment horizontal="center" vertical="center"/>
      <protection locked="0" hidden="1"/>
    </xf>
    <xf numFmtId="16" fontId="26" fillId="33" borderId="15" xfId="42" applyNumberFormat="1" applyFont="1" applyFill="1" applyBorder="1" applyAlignment="1" applyProtection="1">
      <alignment horizontal="center" vertical="center"/>
      <protection locked="0" hidden="1"/>
    </xf>
    <xf numFmtId="0" fontId="26" fillId="33" borderId="83" xfId="42" applyFont="1" applyFill="1" applyBorder="1" applyAlignment="1" applyProtection="1">
      <alignment horizontal="center" vertical="center"/>
      <protection locked="0" hidden="1"/>
    </xf>
    <xf numFmtId="0" fontId="26" fillId="33" borderId="29" xfId="42" applyFont="1" applyFill="1" applyBorder="1" applyAlignment="1" applyProtection="1">
      <alignment horizontal="center" vertical="center"/>
      <protection locked="0" hidden="1"/>
    </xf>
    <xf numFmtId="0" fontId="26" fillId="33" borderId="84" xfId="42" applyFont="1" applyFill="1" applyBorder="1" applyAlignment="1" applyProtection="1">
      <alignment horizontal="center" vertical="center"/>
      <protection locked="0" hidden="1"/>
    </xf>
    <xf numFmtId="0" fontId="26" fillId="33" borderId="85" xfId="42" applyFont="1" applyFill="1" applyBorder="1" applyAlignment="1" applyProtection="1">
      <alignment horizontal="center" vertical="center"/>
      <protection locked="0" hidden="1"/>
    </xf>
    <xf numFmtId="0" fontId="47" fillId="0" borderId="0" xfId="0" applyFont="1"/>
    <xf numFmtId="49" fontId="47" fillId="0" borderId="0" xfId="0" applyNumberFormat="1" applyFont="1"/>
    <xf numFmtId="49" fontId="48" fillId="0" borderId="0" xfId="0" applyNumberFormat="1" applyFont="1"/>
    <xf numFmtId="49" fontId="0" fillId="0" borderId="0" xfId="0" applyNumberFormat="1"/>
    <xf numFmtId="0" fontId="46" fillId="0" borderId="0" xfId="0" applyFont="1" applyBorder="1" applyAlignment="1" applyProtection="1">
      <alignment horizontal="left" vertical="center"/>
      <protection hidden="1"/>
    </xf>
    <xf numFmtId="0" fontId="38" fillId="0" borderId="30" xfId="0" applyFont="1" applyBorder="1" applyAlignment="1" applyProtection="1">
      <alignment horizontal="right" vertical="center"/>
      <protection hidden="1"/>
    </xf>
    <xf numFmtId="0" fontId="38" fillId="0" borderId="62" xfId="0" applyFont="1" applyBorder="1" applyAlignment="1" applyProtection="1">
      <alignment horizontal="right" vertical="center"/>
      <protection hidden="1"/>
    </xf>
    <xf numFmtId="0" fontId="23" fillId="0" borderId="30" xfId="42" applyFont="1" applyFill="1" applyBorder="1" applyAlignment="1" applyProtection="1">
      <alignment horizontal="right" vertical="center"/>
      <protection hidden="1"/>
    </xf>
    <xf numFmtId="0" fontId="23" fillId="0" borderId="62" xfId="42" applyFont="1" applyFill="1" applyBorder="1" applyAlignment="1" applyProtection="1">
      <alignment horizontal="right" vertical="center"/>
      <protection hidden="1"/>
    </xf>
    <xf numFmtId="0" fontId="23" fillId="0" borderId="63" xfId="42" applyFont="1" applyFill="1" applyBorder="1" applyAlignment="1" applyProtection="1">
      <alignment horizontal="right" vertical="center"/>
      <protection hidden="1"/>
    </xf>
    <xf numFmtId="0" fontId="26" fillId="0" borderId="11" xfId="42" applyFont="1" applyFill="1" applyBorder="1" applyAlignment="1" applyProtection="1">
      <alignment horizontal="center" vertical="center" wrapText="1"/>
      <protection hidden="1"/>
    </xf>
    <xf numFmtId="0" fontId="26" fillId="0" borderId="10" xfId="42" applyFont="1" applyFill="1" applyBorder="1" applyAlignment="1" applyProtection="1">
      <alignment horizontal="center" vertical="center" wrapText="1"/>
      <protection hidden="1"/>
    </xf>
    <xf numFmtId="0" fontId="26" fillId="0" borderId="4" xfId="42" applyFont="1" applyFill="1" applyBorder="1" applyAlignment="1" applyProtection="1">
      <alignment horizontal="center" vertical="center" wrapText="1"/>
      <protection hidden="1"/>
    </xf>
    <xf numFmtId="0" fontId="26" fillId="0" borderId="26" xfId="42" applyFont="1" applyFill="1" applyBorder="1" applyAlignment="1" applyProtection="1">
      <alignment horizontal="center" vertical="center" wrapText="1"/>
      <protection hidden="1"/>
    </xf>
    <xf numFmtId="0" fontId="28" fillId="0" borderId="5" xfId="42" applyFont="1" applyFill="1" applyBorder="1" applyAlignment="1" applyProtection="1">
      <alignment horizontal="right" vertical="center"/>
      <protection hidden="1"/>
    </xf>
    <xf numFmtId="0" fontId="28" fillId="0" borderId="6" xfId="42" applyFont="1" applyFill="1" applyBorder="1" applyAlignment="1" applyProtection="1">
      <alignment horizontal="right" vertical="center"/>
      <protection hidden="1"/>
    </xf>
    <xf numFmtId="0" fontId="28" fillId="0" borderId="23" xfId="42" applyFont="1" applyFill="1" applyBorder="1" applyAlignment="1" applyProtection="1">
      <alignment horizontal="right" vertical="center"/>
      <protection hidden="1"/>
    </xf>
    <xf numFmtId="0" fontId="30" fillId="39" borderId="72" xfId="42" applyFont="1" applyFill="1" applyBorder="1" applyAlignment="1" applyProtection="1">
      <alignment horizontal="center" vertical="center"/>
      <protection hidden="1"/>
    </xf>
    <xf numFmtId="0" fontId="30" fillId="39" borderId="63" xfId="42" applyFont="1" applyFill="1" applyBorder="1" applyAlignment="1" applyProtection="1">
      <alignment horizontal="center" vertical="center"/>
      <protection hidden="1"/>
    </xf>
    <xf numFmtId="0" fontId="28" fillId="0" borderId="30" xfId="42" applyFont="1" applyFill="1" applyBorder="1" applyAlignment="1" applyProtection="1">
      <alignment horizontal="right" vertical="center"/>
      <protection hidden="1"/>
    </xf>
    <xf numFmtId="0" fontId="28" fillId="0" borderId="62" xfId="42" applyFont="1" applyFill="1" applyBorder="1" applyAlignment="1" applyProtection="1">
      <alignment horizontal="right" vertical="center"/>
      <protection hidden="1"/>
    </xf>
    <xf numFmtId="0" fontId="28" fillId="0" borderId="63" xfId="42" applyFont="1" applyFill="1" applyBorder="1" applyAlignment="1" applyProtection="1">
      <alignment horizontal="right" vertical="center"/>
      <protection hidden="1"/>
    </xf>
    <xf numFmtId="0" fontId="23" fillId="0" borderId="17" xfId="42" applyFont="1" applyFill="1" applyBorder="1" applyAlignment="1" applyProtection="1">
      <alignment horizontal="left" vertical="center" wrapText="1"/>
      <protection hidden="1"/>
    </xf>
    <xf numFmtId="0" fontId="23" fillId="0" borderId="20" xfId="42" applyFont="1" applyFill="1" applyBorder="1" applyAlignment="1" applyProtection="1">
      <alignment horizontal="left" vertical="center" wrapText="1"/>
      <protection hidden="1"/>
    </xf>
    <xf numFmtId="0" fontId="38" fillId="0" borderId="4" xfId="0" applyFont="1" applyBorder="1" applyAlignment="1" applyProtection="1">
      <alignment horizontal="left" vertical="center"/>
      <protection hidden="1"/>
    </xf>
    <xf numFmtId="0" fontId="38" fillId="0" borderId="26" xfId="0" applyFont="1" applyBorder="1" applyAlignment="1" applyProtection="1">
      <alignment horizontal="left" vertical="center"/>
      <protection hidden="1"/>
    </xf>
    <xf numFmtId="0" fontId="23" fillId="0" borderId="20" xfId="42" applyFont="1" applyFill="1" applyBorder="1" applyAlignment="1" applyProtection="1">
      <alignment horizontal="left" vertical="center"/>
      <protection hidden="1"/>
    </xf>
    <xf numFmtId="0" fontId="39" fillId="0" borderId="18" xfId="42" applyFont="1" applyFill="1" applyBorder="1" applyAlignment="1" applyProtection="1">
      <alignment horizontal="center" vertical="center" wrapText="1"/>
      <protection hidden="1"/>
    </xf>
    <xf numFmtId="0" fontId="39" fillId="0" borderId="21" xfId="42" applyFont="1" applyFill="1" applyBorder="1" applyAlignment="1" applyProtection="1">
      <alignment horizontal="center" vertical="center" wrapText="1"/>
      <protection hidden="1"/>
    </xf>
    <xf numFmtId="0" fontId="24" fillId="0" borderId="18" xfId="42" applyFont="1" applyFill="1" applyBorder="1" applyAlignment="1" applyProtection="1">
      <alignment horizontal="center" vertical="center" textRotation="90" wrapText="1"/>
      <protection hidden="1"/>
    </xf>
    <xf numFmtId="0" fontId="24" fillId="0" borderId="21" xfId="42" applyFont="1" applyFill="1" applyBorder="1" applyAlignment="1" applyProtection="1">
      <alignment horizontal="center" vertical="center" textRotation="90" wrapText="1"/>
      <protection hidden="1"/>
    </xf>
    <xf numFmtId="0" fontId="34" fillId="35" borderId="1" xfId="0" applyFont="1" applyFill="1" applyBorder="1" applyAlignment="1">
      <alignment horizontal="center" vertical="center" wrapText="1"/>
    </xf>
    <xf numFmtId="0" fontId="34" fillId="36" borderId="1" xfId="0" applyFont="1" applyFill="1" applyBorder="1" applyAlignment="1">
      <alignment horizontal="center" vertical="center"/>
    </xf>
    <xf numFmtId="0" fontId="9" fillId="37" borderId="75" xfId="0" applyFont="1" applyFill="1" applyBorder="1" applyAlignment="1">
      <alignment horizontal="left" vertical="center" wrapText="1"/>
    </xf>
    <xf numFmtId="0" fontId="9" fillId="37" borderId="78" xfId="0" applyFont="1" applyFill="1" applyBorder="1" applyAlignment="1">
      <alignment horizontal="left" vertical="center" wrapText="1"/>
    </xf>
    <xf numFmtId="0" fontId="9" fillId="37" borderId="79" xfId="0" applyFont="1" applyFill="1" applyBorder="1" applyAlignment="1">
      <alignment horizontal="left" vertical="center" wrapText="1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4">
    <dxf>
      <font>
        <color theme="0"/>
      </font>
    </dxf>
    <dxf>
      <font>
        <color rgb="FFFF0000"/>
      </font>
    </dxf>
    <dxf>
      <font>
        <color theme="1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1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11" sqref="A11"/>
    </sheetView>
  </sheetViews>
  <sheetFormatPr baseColWidth="10" defaultColWidth="11.453125" defaultRowHeight="14.5" x14ac:dyDescent="0.35"/>
  <cols>
    <col min="1" max="1" width="11.453125" style="226"/>
    <col min="2" max="16384" width="11.453125" style="16"/>
  </cols>
  <sheetData>
    <row r="1" spans="1:7" s="223" customFormat="1" ht="18.5" x14ac:dyDescent="0.45">
      <c r="A1" s="227" t="s">
        <v>299</v>
      </c>
      <c r="B1" s="227"/>
      <c r="C1" s="227"/>
      <c r="D1" s="227"/>
      <c r="E1" s="227"/>
      <c r="F1" s="227"/>
      <c r="G1" s="227"/>
    </row>
    <row r="2" spans="1:7" s="223" customFormat="1" ht="18.5" x14ac:dyDescent="0.45">
      <c r="A2" s="224"/>
    </row>
    <row r="3" spans="1:7" s="223" customFormat="1" ht="18.5" x14ac:dyDescent="0.45">
      <c r="A3" s="225" t="s">
        <v>300</v>
      </c>
    </row>
    <row r="4" spans="1:7" s="223" customFormat="1" ht="18.5" x14ac:dyDescent="0.45">
      <c r="A4" s="224" t="s">
        <v>301</v>
      </c>
    </row>
    <row r="5" spans="1:7" s="223" customFormat="1" ht="18.5" x14ac:dyDescent="0.45">
      <c r="A5" s="224" t="s">
        <v>302</v>
      </c>
    </row>
    <row r="6" spans="1:7" s="223" customFormat="1" ht="18.5" x14ac:dyDescent="0.45">
      <c r="A6" s="224"/>
    </row>
    <row r="7" spans="1:7" s="223" customFormat="1" ht="18.5" x14ac:dyDescent="0.45">
      <c r="A7" s="224" t="s">
        <v>305</v>
      </c>
    </row>
    <row r="8" spans="1:7" s="223" customFormat="1" ht="18.5" x14ac:dyDescent="0.45">
      <c r="A8" s="224" t="s">
        <v>303</v>
      </c>
    </row>
    <row r="9" spans="1:7" s="223" customFormat="1" ht="18.5" x14ac:dyDescent="0.45">
      <c r="A9" s="224" t="s">
        <v>304</v>
      </c>
    </row>
  </sheetData>
  <sheetProtection password="CCCB" sheet="1" objects="1" scenarios="1"/>
  <mergeCells count="1">
    <mergeCell ref="A1:G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="120" zoomScaleNormal="120" workbookViewId="0">
      <selection activeCell="C10" sqref="C10"/>
    </sheetView>
  </sheetViews>
  <sheetFormatPr baseColWidth="10" defaultColWidth="11.453125" defaultRowHeight="14.5" x14ac:dyDescent="0.35"/>
  <cols>
    <col min="1" max="1" width="24" style="69" customWidth="1"/>
    <col min="2" max="2" width="7.7265625" style="78" customWidth="1"/>
    <col min="3" max="7" width="7.7265625" style="69" customWidth="1"/>
    <col min="8" max="9" width="9.7265625" style="69" customWidth="1"/>
    <col min="10" max="10" width="7.7265625" style="69" customWidth="1"/>
    <col min="11" max="14" width="9.7265625" style="69" customWidth="1"/>
    <col min="15" max="15" width="8.7265625" style="69" customWidth="1"/>
    <col min="16" max="16" width="6.54296875" style="69" customWidth="1"/>
    <col min="17" max="17" width="5.54296875" style="69" customWidth="1"/>
    <col min="18" max="16384" width="11.453125" style="69"/>
  </cols>
  <sheetData>
    <row r="1" spans="1:14" ht="18" customHeight="1" x14ac:dyDescent="0.35">
      <c r="A1" s="64" t="s">
        <v>60</v>
      </c>
      <c r="B1" s="65" t="s">
        <v>257</v>
      </c>
      <c r="C1" s="66"/>
      <c r="D1" s="66"/>
      <c r="E1" s="66"/>
      <c r="F1" s="67"/>
      <c r="G1" s="68"/>
      <c r="H1" s="247" t="s">
        <v>293</v>
      </c>
      <c r="I1" s="247"/>
      <c r="J1" s="247"/>
      <c r="K1" s="247"/>
      <c r="L1" s="247"/>
      <c r="M1" s="247"/>
      <c r="N1" s="248"/>
    </row>
    <row r="2" spans="1:14" s="77" customFormat="1" ht="18" customHeight="1" thickBot="1" x14ac:dyDescent="0.4">
      <c r="A2" s="70" t="s">
        <v>62</v>
      </c>
      <c r="B2" s="71" t="s">
        <v>276</v>
      </c>
      <c r="C2" s="72"/>
      <c r="D2" s="72"/>
      <c r="E2" s="72"/>
      <c r="F2" s="72"/>
      <c r="G2" s="73"/>
      <c r="H2" s="74" t="s">
        <v>272</v>
      </c>
      <c r="I2" s="74"/>
      <c r="J2" s="75">
        <v>5.8</v>
      </c>
      <c r="K2" s="73" t="s">
        <v>57</v>
      </c>
      <c r="L2" s="73"/>
      <c r="M2" s="73"/>
      <c r="N2" s="76"/>
    </row>
    <row r="3" spans="1:14" ht="7.5" customHeight="1" thickBot="1" x14ac:dyDescent="0.4"/>
    <row r="4" spans="1:14" s="84" customFormat="1" ht="12" customHeight="1" thickBot="1" x14ac:dyDescent="0.3">
      <c r="A4" s="79" t="s">
        <v>35</v>
      </c>
      <c r="B4" s="80" t="s">
        <v>36</v>
      </c>
      <c r="C4" s="81" t="s">
        <v>37</v>
      </c>
      <c r="D4" s="81" t="s">
        <v>38</v>
      </c>
      <c r="E4" s="81" t="s">
        <v>39</v>
      </c>
      <c r="F4" s="81" t="s">
        <v>40</v>
      </c>
      <c r="G4" s="81" t="s">
        <v>41</v>
      </c>
      <c r="H4" s="82" t="s">
        <v>42</v>
      </c>
      <c r="I4" s="82" t="s">
        <v>43</v>
      </c>
      <c r="J4" s="81" t="s">
        <v>44</v>
      </c>
      <c r="K4" s="82" t="s">
        <v>45</v>
      </c>
      <c r="L4" s="82" t="s">
        <v>46</v>
      </c>
      <c r="M4" s="82" t="s">
        <v>47</v>
      </c>
      <c r="N4" s="83" t="s">
        <v>287</v>
      </c>
    </row>
    <row r="5" spans="1:14" s="77" customFormat="1" ht="40" customHeight="1" x14ac:dyDescent="0.35">
      <c r="A5" s="245" t="s">
        <v>298</v>
      </c>
      <c r="B5" s="85" t="s">
        <v>284</v>
      </c>
      <c r="C5" s="85" t="s">
        <v>288</v>
      </c>
      <c r="D5" s="85" t="s">
        <v>295</v>
      </c>
      <c r="E5" s="86" t="s">
        <v>285</v>
      </c>
      <c r="F5" s="86" t="s">
        <v>270</v>
      </c>
      <c r="G5" s="250" t="s">
        <v>58</v>
      </c>
      <c r="H5" s="233" t="s">
        <v>265</v>
      </c>
      <c r="I5" s="234"/>
      <c r="J5" s="252" t="s">
        <v>283</v>
      </c>
      <c r="K5" s="233" t="s">
        <v>53</v>
      </c>
      <c r="L5" s="234"/>
      <c r="M5" s="233" t="s">
        <v>54</v>
      </c>
      <c r="N5" s="236"/>
    </row>
    <row r="6" spans="1:14" s="77" customFormat="1" ht="18" customHeight="1" thickBot="1" x14ac:dyDescent="0.4">
      <c r="A6" s="249"/>
      <c r="B6" s="87"/>
      <c r="C6" s="87" t="s">
        <v>34</v>
      </c>
      <c r="D6" s="87" t="s">
        <v>34</v>
      </c>
      <c r="E6" s="88"/>
      <c r="F6" s="88"/>
      <c r="G6" s="251"/>
      <c r="H6" s="89" t="s">
        <v>282</v>
      </c>
      <c r="I6" s="89" t="s">
        <v>52</v>
      </c>
      <c r="J6" s="253"/>
      <c r="K6" s="89" t="s">
        <v>55</v>
      </c>
      <c r="L6" s="89" t="s">
        <v>56</v>
      </c>
      <c r="M6" s="89" t="s">
        <v>55</v>
      </c>
      <c r="N6" s="90" t="s">
        <v>56</v>
      </c>
    </row>
    <row r="7" spans="1:14" s="77" customFormat="1" ht="14.15" customHeight="1" thickBot="1" x14ac:dyDescent="0.4">
      <c r="A7" s="91"/>
      <c r="B7" s="92"/>
      <c r="C7" s="93"/>
      <c r="D7" s="94"/>
      <c r="E7" s="94" t="s">
        <v>286</v>
      </c>
      <c r="F7" s="94" t="s">
        <v>269</v>
      </c>
      <c r="G7" s="94" t="s">
        <v>289</v>
      </c>
      <c r="H7" s="240" t="s">
        <v>266</v>
      </c>
      <c r="I7" s="241"/>
      <c r="J7" s="94" t="s">
        <v>268</v>
      </c>
      <c r="K7" s="95" t="s">
        <v>290</v>
      </c>
      <c r="L7" s="95" t="s">
        <v>291</v>
      </c>
      <c r="M7" s="95" t="s">
        <v>271</v>
      </c>
      <c r="N7" s="96" t="s">
        <v>292</v>
      </c>
    </row>
    <row r="8" spans="1:14" s="77" customFormat="1" ht="18" customHeight="1" x14ac:dyDescent="0.35">
      <c r="A8" s="97" t="s">
        <v>84</v>
      </c>
      <c r="B8" s="98">
        <v>5</v>
      </c>
      <c r="C8" s="99">
        <v>44686</v>
      </c>
      <c r="D8" s="99">
        <v>44854</v>
      </c>
      <c r="E8" s="100">
        <f>D8-C8</f>
        <v>168</v>
      </c>
      <c r="F8" s="101">
        <v>8</v>
      </c>
      <c r="G8" s="102">
        <f>E8*F8/8760</f>
        <v>0.15342465753424658</v>
      </c>
      <c r="H8" s="101">
        <v>114</v>
      </c>
      <c r="I8" s="101">
        <v>36</v>
      </c>
      <c r="J8" s="103">
        <v>0.7</v>
      </c>
      <c r="K8" s="104">
        <f>B8*G8*H8*J8*$J$2</f>
        <v>355.05534246575343</v>
      </c>
      <c r="L8" s="104">
        <f>B8*G8*I8</f>
        <v>27.616438356164387</v>
      </c>
      <c r="M8" s="104">
        <f>K8/$J$2</f>
        <v>61.216438356164389</v>
      </c>
      <c r="N8" s="6">
        <f>L8/$J$2</f>
        <v>4.7614548889938604</v>
      </c>
    </row>
    <row r="9" spans="1:14" s="77" customFormat="1" ht="18" customHeight="1" x14ac:dyDescent="0.35">
      <c r="A9" s="105"/>
      <c r="B9" s="106"/>
      <c r="C9" s="107"/>
      <c r="D9" s="107"/>
      <c r="E9" s="108">
        <f t="shared" ref="E9:E13" si="0">D9-C9</f>
        <v>0</v>
      </c>
      <c r="F9" s="109"/>
      <c r="G9" s="110">
        <f t="shared" ref="G9:G13" si="1">E9*F9/8760</f>
        <v>0</v>
      </c>
      <c r="H9" s="109"/>
      <c r="I9" s="109"/>
      <c r="J9" s="111"/>
      <c r="K9" s="112">
        <f t="shared" ref="K9:K13" si="2">B9*G9*H9*J9*$J$2</f>
        <v>0</v>
      </c>
      <c r="L9" s="112">
        <f t="shared" ref="L9:L13" si="3">B9*G9*I9</f>
        <v>0</v>
      </c>
      <c r="M9" s="112">
        <f t="shared" ref="M9:M13" si="4">K9/$J$2</f>
        <v>0</v>
      </c>
      <c r="N9" s="7">
        <f t="shared" ref="N9:N13" si="5">L9/$J$2</f>
        <v>0</v>
      </c>
    </row>
    <row r="10" spans="1:14" s="77" customFormat="1" ht="18" customHeight="1" x14ac:dyDescent="0.35">
      <c r="A10" s="105"/>
      <c r="B10" s="106"/>
      <c r="C10" s="107"/>
      <c r="D10" s="107"/>
      <c r="E10" s="108">
        <f t="shared" si="0"/>
        <v>0</v>
      </c>
      <c r="F10" s="109"/>
      <c r="G10" s="110">
        <f t="shared" si="1"/>
        <v>0</v>
      </c>
      <c r="H10" s="109"/>
      <c r="I10" s="109"/>
      <c r="J10" s="111"/>
      <c r="K10" s="112">
        <f t="shared" si="2"/>
        <v>0</v>
      </c>
      <c r="L10" s="112">
        <f t="shared" si="3"/>
        <v>0</v>
      </c>
      <c r="M10" s="112">
        <f t="shared" si="4"/>
        <v>0</v>
      </c>
      <c r="N10" s="7">
        <f t="shared" si="5"/>
        <v>0</v>
      </c>
    </row>
    <row r="11" spans="1:14" s="77" customFormat="1" ht="18" customHeight="1" x14ac:dyDescent="0.35">
      <c r="A11" s="105"/>
      <c r="B11" s="106"/>
      <c r="C11" s="107"/>
      <c r="D11" s="107"/>
      <c r="E11" s="108">
        <f t="shared" si="0"/>
        <v>0</v>
      </c>
      <c r="F11" s="109"/>
      <c r="G11" s="110">
        <f t="shared" si="1"/>
        <v>0</v>
      </c>
      <c r="H11" s="109"/>
      <c r="I11" s="109"/>
      <c r="J11" s="111"/>
      <c r="K11" s="112">
        <f t="shared" si="2"/>
        <v>0</v>
      </c>
      <c r="L11" s="112">
        <f t="shared" si="3"/>
        <v>0</v>
      </c>
      <c r="M11" s="112">
        <f t="shared" si="4"/>
        <v>0</v>
      </c>
      <c r="N11" s="7">
        <f t="shared" si="5"/>
        <v>0</v>
      </c>
    </row>
    <row r="12" spans="1:14" s="77" customFormat="1" ht="18" customHeight="1" x14ac:dyDescent="0.35">
      <c r="A12" s="105"/>
      <c r="B12" s="106"/>
      <c r="C12" s="107"/>
      <c r="D12" s="107"/>
      <c r="E12" s="108">
        <f t="shared" si="0"/>
        <v>0</v>
      </c>
      <c r="F12" s="109"/>
      <c r="G12" s="110">
        <f t="shared" si="1"/>
        <v>0</v>
      </c>
      <c r="H12" s="109"/>
      <c r="I12" s="109"/>
      <c r="J12" s="111"/>
      <c r="K12" s="112">
        <f t="shared" si="2"/>
        <v>0</v>
      </c>
      <c r="L12" s="112">
        <f t="shared" si="3"/>
        <v>0</v>
      </c>
      <c r="M12" s="112">
        <f t="shared" si="4"/>
        <v>0</v>
      </c>
      <c r="N12" s="7">
        <f t="shared" si="5"/>
        <v>0</v>
      </c>
    </row>
    <row r="13" spans="1:14" s="77" customFormat="1" ht="18" customHeight="1" thickBot="1" x14ac:dyDescent="0.4">
      <c r="A13" s="113"/>
      <c r="B13" s="114"/>
      <c r="C13" s="115"/>
      <c r="D13" s="115"/>
      <c r="E13" s="116">
        <f t="shared" si="0"/>
        <v>0</v>
      </c>
      <c r="F13" s="117"/>
      <c r="G13" s="118">
        <f t="shared" si="1"/>
        <v>0</v>
      </c>
      <c r="H13" s="117"/>
      <c r="I13" s="117"/>
      <c r="J13" s="119"/>
      <c r="K13" s="120">
        <f t="shared" si="2"/>
        <v>0</v>
      </c>
      <c r="L13" s="120">
        <f t="shared" si="3"/>
        <v>0</v>
      </c>
      <c r="M13" s="120">
        <f t="shared" si="4"/>
        <v>0</v>
      </c>
      <c r="N13" s="9">
        <f t="shared" si="5"/>
        <v>0</v>
      </c>
    </row>
    <row r="14" spans="1:14" s="77" customFormat="1" ht="18" customHeight="1" thickBot="1" x14ac:dyDescent="0.4">
      <c r="A14" s="121"/>
      <c r="B14" s="122"/>
      <c r="C14" s="123"/>
      <c r="D14" s="124"/>
      <c r="E14" s="123"/>
      <c r="F14" s="123"/>
      <c r="G14" s="123"/>
      <c r="H14" s="242" t="s">
        <v>61</v>
      </c>
      <c r="I14" s="243"/>
      <c r="J14" s="244"/>
      <c r="K14" s="12">
        <f>SUM(K8:K13)</f>
        <v>355.05534246575343</v>
      </c>
      <c r="L14" s="12">
        <f t="shared" ref="L14:N14" si="6">SUM(L8:L13)</f>
        <v>27.616438356164387</v>
      </c>
      <c r="M14" s="13">
        <f t="shared" si="6"/>
        <v>61.216438356164389</v>
      </c>
      <c r="N14" s="14">
        <f t="shared" si="6"/>
        <v>4.7614548889938604</v>
      </c>
    </row>
    <row r="15" spans="1:14" ht="9" customHeight="1" thickBot="1" x14ac:dyDescent="0.4">
      <c r="A15" s="125"/>
      <c r="B15" s="126"/>
      <c r="C15" s="127"/>
      <c r="D15" s="125"/>
      <c r="E15" s="125"/>
      <c r="F15" s="125"/>
      <c r="G15" s="125"/>
      <c r="H15" s="128"/>
      <c r="I15" s="128"/>
      <c r="J15" s="129"/>
      <c r="K15" s="125"/>
      <c r="L15" s="125"/>
      <c r="M15" s="125"/>
      <c r="N15" s="125"/>
    </row>
    <row r="16" spans="1:14" ht="40" customHeight="1" x14ac:dyDescent="0.35">
      <c r="A16" s="245" t="s">
        <v>264</v>
      </c>
      <c r="B16" s="130" t="s">
        <v>34</v>
      </c>
      <c r="C16" s="233" t="s">
        <v>48</v>
      </c>
      <c r="D16" s="234"/>
      <c r="E16" s="131"/>
      <c r="F16" s="132"/>
      <c r="G16" s="233" t="s">
        <v>49</v>
      </c>
      <c r="H16" s="235"/>
      <c r="I16" s="234"/>
      <c r="J16" s="133"/>
      <c r="K16" s="233" t="s">
        <v>50</v>
      </c>
      <c r="L16" s="234"/>
      <c r="M16" s="235" t="s">
        <v>51</v>
      </c>
      <c r="N16" s="236"/>
    </row>
    <row r="17" spans="1:14" ht="18" customHeight="1" thickBot="1" x14ac:dyDescent="0.4">
      <c r="A17" s="246"/>
      <c r="B17" s="87"/>
      <c r="C17" s="89" t="s">
        <v>59</v>
      </c>
      <c r="D17" s="134" t="s">
        <v>0</v>
      </c>
      <c r="E17" s="135"/>
      <c r="F17" s="136"/>
      <c r="G17" s="137" t="s">
        <v>294</v>
      </c>
      <c r="H17" s="89" t="s">
        <v>55</v>
      </c>
      <c r="I17" s="89" t="s">
        <v>56</v>
      </c>
      <c r="J17" s="138"/>
      <c r="K17" s="89" t="s">
        <v>55</v>
      </c>
      <c r="L17" s="89" t="s">
        <v>56</v>
      </c>
      <c r="M17" s="89" t="s">
        <v>55</v>
      </c>
      <c r="N17" s="90" t="s">
        <v>56</v>
      </c>
    </row>
    <row r="18" spans="1:14" ht="14.15" customHeight="1" thickBot="1" x14ac:dyDescent="0.4">
      <c r="A18" s="139"/>
      <c r="B18" s="140"/>
      <c r="C18" s="141"/>
      <c r="D18" s="142"/>
      <c r="E18" s="143"/>
      <c r="F18" s="144"/>
      <c r="G18" s="145"/>
      <c r="H18" s="146" t="s">
        <v>297</v>
      </c>
      <c r="I18" s="147"/>
      <c r="J18" s="141"/>
      <c r="K18" s="95" t="s">
        <v>277</v>
      </c>
      <c r="L18" s="95" t="s">
        <v>296</v>
      </c>
      <c r="M18" s="95" t="s">
        <v>271</v>
      </c>
      <c r="N18" s="96" t="s">
        <v>292</v>
      </c>
    </row>
    <row r="19" spans="1:14" ht="18" customHeight="1" x14ac:dyDescent="0.35">
      <c r="A19" s="97" t="s">
        <v>275</v>
      </c>
      <c r="B19" s="99">
        <v>44654</v>
      </c>
      <c r="C19" s="101">
        <v>0.2</v>
      </c>
      <c r="D19" s="148" t="s">
        <v>262</v>
      </c>
      <c r="E19" s="149"/>
      <c r="F19" s="150"/>
      <c r="G19" s="151"/>
      <c r="H19" s="101">
        <v>150</v>
      </c>
      <c r="I19" s="101">
        <v>150</v>
      </c>
      <c r="J19" s="152"/>
      <c r="K19" s="104">
        <f>C19*H19*$J$2</f>
        <v>174</v>
      </c>
      <c r="L19" s="104">
        <f>C19*I19*$J$2</f>
        <v>174</v>
      </c>
      <c r="M19" s="104">
        <f>K19/$J$2</f>
        <v>30</v>
      </c>
      <c r="N19" s="6">
        <f>L19/$J$2</f>
        <v>30</v>
      </c>
    </row>
    <row r="20" spans="1:14" ht="18" customHeight="1" x14ac:dyDescent="0.35">
      <c r="A20" s="105" t="s">
        <v>273</v>
      </c>
      <c r="B20" s="107">
        <v>44859</v>
      </c>
      <c r="C20" s="109">
        <v>12</v>
      </c>
      <c r="D20" s="153" t="s">
        <v>4</v>
      </c>
      <c r="E20" s="154"/>
      <c r="F20" s="155"/>
      <c r="G20" s="156">
        <v>7.5</v>
      </c>
      <c r="H20" s="109">
        <v>3.4</v>
      </c>
      <c r="I20" s="109">
        <v>1.4</v>
      </c>
      <c r="J20" s="157"/>
      <c r="K20" s="112">
        <f t="shared" ref="K20:K22" si="7">C20*H20*$J$2</f>
        <v>236.64</v>
      </c>
      <c r="L20" s="112">
        <f t="shared" ref="L20:L22" si="8">C20*I20*$J$2</f>
        <v>97.439999999999984</v>
      </c>
      <c r="M20" s="112">
        <f t="shared" ref="M20:M22" si="9">K20/$J$2</f>
        <v>40.799999999999997</v>
      </c>
      <c r="N20" s="7">
        <f t="shared" ref="N20:N22" si="10">L20/$J$2</f>
        <v>16.799999999999997</v>
      </c>
    </row>
    <row r="21" spans="1:14" ht="18" customHeight="1" x14ac:dyDescent="0.35">
      <c r="A21" s="158"/>
      <c r="B21" s="107"/>
      <c r="C21" s="159"/>
      <c r="D21" s="160"/>
      <c r="E21" s="154"/>
      <c r="F21" s="155"/>
      <c r="G21" s="161"/>
      <c r="H21" s="159"/>
      <c r="I21" s="159"/>
      <c r="J21" s="157"/>
      <c r="K21" s="162">
        <f t="shared" si="7"/>
        <v>0</v>
      </c>
      <c r="L21" s="162">
        <f t="shared" si="8"/>
        <v>0</v>
      </c>
      <c r="M21" s="162">
        <f t="shared" si="9"/>
        <v>0</v>
      </c>
      <c r="N21" s="8">
        <f t="shared" si="10"/>
        <v>0</v>
      </c>
    </row>
    <row r="22" spans="1:14" ht="18" customHeight="1" thickBot="1" x14ac:dyDescent="0.4">
      <c r="A22" s="113"/>
      <c r="B22" s="115"/>
      <c r="C22" s="117"/>
      <c r="D22" s="163"/>
      <c r="E22" s="164"/>
      <c r="F22" s="165"/>
      <c r="G22" s="166"/>
      <c r="H22" s="117"/>
      <c r="I22" s="117"/>
      <c r="J22" s="138"/>
      <c r="K22" s="120">
        <f t="shared" si="7"/>
        <v>0</v>
      </c>
      <c r="L22" s="120">
        <f t="shared" si="8"/>
        <v>0</v>
      </c>
      <c r="M22" s="120">
        <f t="shared" si="9"/>
        <v>0</v>
      </c>
      <c r="N22" s="9">
        <f t="shared" si="10"/>
        <v>0</v>
      </c>
    </row>
    <row r="23" spans="1:14" ht="18" customHeight="1" thickBot="1" x14ac:dyDescent="0.4">
      <c r="A23" s="123"/>
      <c r="B23" s="122"/>
      <c r="C23" s="123"/>
      <c r="D23" s="124"/>
      <c r="E23" s="123"/>
      <c r="F23" s="123"/>
      <c r="G23" s="123"/>
      <c r="H23" s="237" t="s">
        <v>61</v>
      </c>
      <c r="I23" s="238"/>
      <c r="J23" s="239"/>
      <c r="K23" s="10">
        <f>SUM(K19:K22)</f>
        <v>410.64</v>
      </c>
      <c r="L23" s="10">
        <f t="shared" ref="L23:N23" si="11">SUM(L19:L22)</f>
        <v>271.44</v>
      </c>
      <c r="M23" s="15">
        <f t="shared" si="11"/>
        <v>70.8</v>
      </c>
      <c r="N23" s="11">
        <f t="shared" si="11"/>
        <v>46.8</v>
      </c>
    </row>
    <row r="24" spans="1:14" ht="18" customHeight="1" thickBot="1" x14ac:dyDescent="0.4">
      <c r="A24" s="167" t="s">
        <v>259</v>
      </c>
      <c r="B24" s="168"/>
      <c r="C24" s="169"/>
      <c r="D24" s="170"/>
      <c r="E24" s="171"/>
      <c r="F24" s="171"/>
      <c r="G24" s="171"/>
      <c r="H24" s="171"/>
      <c r="I24" s="171"/>
      <c r="J24" s="171"/>
      <c r="K24" s="172"/>
      <c r="L24" s="172"/>
      <c r="M24" s="172"/>
      <c r="N24" s="172"/>
    </row>
    <row r="25" spans="1:14" ht="18" customHeight="1" thickBot="1" x14ac:dyDescent="0.4">
      <c r="A25" s="173" t="s">
        <v>258</v>
      </c>
      <c r="B25" s="174"/>
      <c r="C25" s="175"/>
      <c r="D25" s="176"/>
      <c r="E25" s="171"/>
      <c r="F25" s="171"/>
      <c r="G25" s="230" t="s">
        <v>280</v>
      </c>
      <c r="H25" s="231"/>
      <c r="I25" s="231"/>
      <c r="J25" s="232"/>
      <c r="K25" s="12">
        <f>K23+K14</f>
        <v>765.69534246575336</v>
      </c>
      <c r="L25" s="12">
        <f>L23+L14</f>
        <v>299.05643835616439</v>
      </c>
      <c r="M25" s="13">
        <f>M23+M14</f>
        <v>132.01643835616437</v>
      </c>
      <c r="N25" s="14">
        <f>N23+N14</f>
        <v>51.561454888993858</v>
      </c>
    </row>
    <row r="26" spans="1:14" s="181" customFormat="1" ht="18" customHeight="1" thickBot="1" x14ac:dyDescent="0.4">
      <c r="A26" s="177" t="s">
        <v>267</v>
      </c>
      <c r="B26" s="178"/>
      <c r="C26" s="179" t="s">
        <v>260</v>
      </c>
      <c r="D26" s="180" t="s">
        <v>274</v>
      </c>
      <c r="E26" s="171"/>
      <c r="F26" s="171"/>
      <c r="G26" s="171"/>
      <c r="H26" s="171"/>
      <c r="I26" s="171"/>
      <c r="J26" s="171"/>
      <c r="K26" s="171"/>
    </row>
    <row r="27" spans="1:14" s="181" customFormat="1" ht="18" customHeight="1" thickBot="1" x14ac:dyDescent="0.4">
      <c r="A27" s="182" t="s">
        <v>261</v>
      </c>
      <c r="B27" s="178"/>
      <c r="C27" s="179">
        <v>70</v>
      </c>
      <c r="D27" s="180">
        <v>0.7</v>
      </c>
      <c r="G27" s="228" t="s">
        <v>278</v>
      </c>
      <c r="H27" s="229"/>
      <c r="I27" s="229"/>
      <c r="J27" s="229"/>
      <c r="K27" s="229"/>
      <c r="L27" s="229"/>
      <c r="M27" s="183">
        <v>140</v>
      </c>
      <c r="N27" s="184" t="s">
        <v>279</v>
      </c>
    </row>
    <row r="28" spans="1:14" s="181" customFormat="1" ht="18" customHeight="1" x14ac:dyDescent="0.35">
      <c r="A28" s="185" t="s">
        <v>221</v>
      </c>
      <c r="B28" s="186"/>
      <c r="C28" s="187">
        <v>60</v>
      </c>
      <c r="D28" s="188">
        <v>0.6</v>
      </c>
    </row>
    <row r="29" spans="1:14" s="181" customFormat="1" ht="18" customHeight="1" thickBot="1" x14ac:dyDescent="0.4">
      <c r="A29" s="189" t="s">
        <v>263</v>
      </c>
      <c r="B29" s="190"/>
      <c r="C29" s="191">
        <v>55</v>
      </c>
      <c r="D29" s="192">
        <v>0.55000000000000004</v>
      </c>
    </row>
  </sheetData>
  <sheetProtection password="CCCB" sheet="1" objects="1" scenarios="1"/>
  <mergeCells count="17">
    <mergeCell ref="H7:I7"/>
    <mergeCell ref="H14:J14"/>
    <mergeCell ref="A16:A17"/>
    <mergeCell ref="C16:D16"/>
    <mergeCell ref="H1:N1"/>
    <mergeCell ref="A5:A6"/>
    <mergeCell ref="G5:G6"/>
    <mergeCell ref="H5:I5"/>
    <mergeCell ref="J5:J6"/>
    <mergeCell ref="K5:L5"/>
    <mergeCell ref="M5:N5"/>
    <mergeCell ref="G27:L27"/>
    <mergeCell ref="G25:J25"/>
    <mergeCell ref="K16:L16"/>
    <mergeCell ref="M16:N16"/>
    <mergeCell ref="H23:J23"/>
    <mergeCell ref="G16:I16"/>
  </mergeCells>
  <conditionalFormatting sqref="K8:N14">
    <cfRule type="cellIs" dxfId="13" priority="7" operator="equal">
      <formula>0</formula>
    </cfRule>
  </conditionalFormatting>
  <conditionalFormatting sqref="K19:N23">
    <cfRule type="cellIs" dxfId="12" priority="6" operator="equal">
      <formula>0</formula>
    </cfRule>
  </conditionalFormatting>
  <conditionalFormatting sqref="J2">
    <cfRule type="cellIs" dxfId="11" priority="5" operator="lessThan">
      <formula>0.1</formula>
    </cfRule>
  </conditionalFormatting>
  <conditionalFormatting sqref="G8:G13">
    <cfRule type="cellIs" dxfId="10" priority="3" operator="equal">
      <formula>0</formula>
    </cfRule>
    <cfRule type="cellIs" dxfId="9" priority="4" operator="equal">
      <formula>0</formula>
    </cfRule>
  </conditionalFormatting>
  <conditionalFormatting sqref="M25">
    <cfRule type="cellIs" dxfId="8" priority="2" operator="greaterThanOrEqual">
      <formula>140</formula>
    </cfRule>
  </conditionalFormatting>
  <conditionalFormatting sqref="E8:E13">
    <cfRule type="cellIs" dxfId="7" priority="1" operator="equal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zoomScale="120" zoomScaleNormal="120" workbookViewId="0">
      <selection activeCell="G10" sqref="G10"/>
    </sheetView>
  </sheetViews>
  <sheetFormatPr baseColWidth="10" defaultColWidth="11.453125" defaultRowHeight="14.5" x14ac:dyDescent="0.35"/>
  <cols>
    <col min="1" max="1" width="24" style="69" customWidth="1"/>
    <col min="2" max="2" width="7.7265625" style="78" customWidth="1"/>
    <col min="3" max="7" width="7.7265625" style="69" customWidth="1"/>
    <col min="8" max="9" width="9.7265625" style="69" customWidth="1"/>
    <col min="10" max="10" width="7.7265625" style="69" customWidth="1"/>
    <col min="11" max="14" width="9.7265625" style="69" customWidth="1"/>
    <col min="15" max="15" width="8.7265625" style="69" customWidth="1"/>
    <col min="16" max="16" width="6.54296875" style="69" customWidth="1"/>
    <col min="17" max="17" width="5.54296875" style="69" customWidth="1"/>
    <col min="18" max="16384" width="11.453125" style="69"/>
  </cols>
  <sheetData>
    <row r="1" spans="1:14" ht="18" customHeight="1" x14ac:dyDescent="0.35">
      <c r="A1" s="64" t="s">
        <v>60</v>
      </c>
      <c r="B1" s="193"/>
      <c r="C1" s="194"/>
      <c r="D1" s="194"/>
      <c r="E1" s="194"/>
      <c r="F1" s="194"/>
      <c r="G1" s="68"/>
      <c r="H1" s="247" t="s">
        <v>293</v>
      </c>
      <c r="I1" s="247"/>
      <c r="J1" s="247"/>
      <c r="K1" s="247"/>
      <c r="L1" s="247"/>
      <c r="M1" s="247"/>
      <c r="N1" s="248"/>
    </row>
    <row r="2" spans="1:14" s="77" customFormat="1" ht="18" customHeight="1" thickBot="1" x14ac:dyDescent="0.4">
      <c r="A2" s="70" t="s">
        <v>62</v>
      </c>
      <c r="B2" s="195"/>
      <c r="C2" s="196"/>
      <c r="D2" s="196"/>
      <c r="E2" s="196"/>
      <c r="F2" s="196"/>
      <c r="G2" s="73"/>
      <c r="H2" s="74" t="s">
        <v>272</v>
      </c>
      <c r="I2" s="74"/>
      <c r="J2" s="197">
        <v>9.9999999999999995E-8</v>
      </c>
      <c r="K2" s="73" t="s">
        <v>57</v>
      </c>
      <c r="L2" s="73"/>
      <c r="M2" s="73"/>
      <c r="N2" s="76"/>
    </row>
    <row r="3" spans="1:14" ht="7.5" customHeight="1" thickBot="1" x14ac:dyDescent="0.4"/>
    <row r="4" spans="1:14" s="84" customFormat="1" ht="12" customHeight="1" thickBot="1" x14ac:dyDescent="0.3">
      <c r="A4" s="79" t="s">
        <v>35</v>
      </c>
      <c r="B4" s="80" t="s">
        <v>36</v>
      </c>
      <c r="C4" s="81" t="s">
        <v>37</v>
      </c>
      <c r="D4" s="81" t="s">
        <v>38</v>
      </c>
      <c r="E4" s="81" t="s">
        <v>39</v>
      </c>
      <c r="F4" s="81" t="s">
        <v>40</v>
      </c>
      <c r="G4" s="81" t="s">
        <v>41</v>
      </c>
      <c r="H4" s="82" t="s">
        <v>42</v>
      </c>
      <c r="I4" s="82" t="s">
        <v>43</v>
      </c>
      <c r="J4" s="81" t="s">
        <v>44</v>
      </c>
      <c r="K4" s="82" t="s">
        <v>45</v>
      </c>
      <c r="L4" s="82" t="s">
        <v>46</v>
      </c>
      <c r="M4" s="82" t="s">
        <v>47</v>
      </c>
      <c r="N4" s="83" t="s">
        <v>287</v>
      </c>
    </row>
    <row r="5" spans="1:14" s="77" customFormat="1" ht="40" customHeight="1" x14ac:dyDescent="0.35">
      <c r="A5" s="245" t="s">
        <v>298</v>
      </c>
      <c r="B5" s="85" t="s">
        <v>284</v>
      </c>
      <c r="C5" s="85" t="s">
        <v>288</v>
      </c>
      <c r="D5" s="85" t="s">
        <v>295</v>
      </c>
      <c r="E5" s="86" t="s">
        <v>285</v>
      </c>
      <c r="F5" s="86" t="s">
        <v>270</v>
      </c>
      <c r="G5" s="250" t="s">
        <v>58</v>
      </c>
      <c r="H5" s="233" t="s">
        <v>265</v>
      </c>
      <c r="I5" s="234"/>
      <c r="J5" s="252" t="s">
        <v>283</v>
      </c>
      <c r="K5" s="233" t="s">
        <v>53</v>
      </c>
      <c r="L5" s="234"/>
      <c r="M5" s="233" t="s">
        <v>54</v>
      </c>
      <c r="N5" s="236"/>
    </row>
    <row r="6" spans="1:14" s="77" customFormat="1" ht="18" customHeight="1" thickBot="1" x14ac:dyDescent="0.4">
      <c r="A6" s="249"/>
      <c r="B6" s="87"/>
      <c r="C6" s="87" t="s">
        <v>34</v>
      </c>
      <c r="D6" s="87" t="s">
        <v>34</v>
      </c>
      <c r="E6" s="88"/>
      <c r="F6" s="88"/>
      <c r="G6" s="251"/>
      <c r="H6" s="89" t="s">
        <v>282</v>
      </c>
      <c r="I6" s="89" t="s">
        <v>52</v>
      </c>
      <c r="J6" s="253"/>
      <c r="K6" s="89" t="s">
        <v>55</v>
      </c>
      <c r="L6" s="89" t="s">
        <v>56</v>
      </c>
      <c r="M6" s="89" t="s">
        <v>55</v>
      </c>
      <c r="N6" s="90" t="s">
        <v>56</v>
      </c>
    </row>
    <row r="7" spans="1:14" s="77" customFormat="1" ht="14.15" customHeight="1" thickBot="1" x14ac:dyDescent="0.4">
      <c r="A7" s="91"/>
      <c r="B7" s="92"/>
      <c r="C7" s="93"/>
      <c r="D7" s="94"/>
      <c r="E7" s="94" t="s">
        <v>286</v>
      </c>
      <c r="F7" s="94" t="s">
        <v>269</v>
      </c>
      <c r="G7" s="94" t="s">
        <v>289</v>
      </c>
      <c r="H7" s="240" t="s">
        <v>266</v>
      </c>
      <c r="I7" s="241"/>
      <c r="J7" s="94" t="s">
        <v>268</v>
      </c>
      <c r="K7" s="95" t="s">
        <v>290</v>
      </c>
      <c r="L7" s="95" t="s">
        <v>291</v>
      </c>
      <c r="M7" s="95" t="s">
        <v>271</v>
      </c>
      <c r="N7" s="96" t="s">
        <v>292</v>
      </c>
    </row>
    <row r="8" spans="1:14" s="77" customFormat="1" ht="18" customHeight="1" x14ac:dyDescent="0.35">
      <c r="A8" s="198"/>
      <c r="B8" s="199"/>
      <c r="C8" s="200"/>
      <c r="D8" s="200"/>
      <c r="E8" s="100">
        <f>D8-C8</f>
        <v>0</v>
      </c>
      <c r="F8" s="207"/>
      <c r="G8" s="102">
        <f>E8*F8/8760</f>
        <v>0</v>
      </c>
      <c r="H8" s="207"/>
      <c r="I8" s="207"/>
      <c r="J8" s="210"/>
      <c r="K8" s="104">
        <f>B8*G8*H8*J8*$J$2</f>
        <v>0</v>
      </c>
      <c r="L8" s="104">
        <f>B8*G8*I8</f>
        <v>0</v>
      </c>
      <c r="M8" s="104">
        <f>K8/$J$2</f>
        <v>0</v>
      </c>
      <c r="N8" s="6">
        <f>L8/$J$2</f>
        <v>0</v>
      </c>
    </row>
    <row r="9" spans="1:14" s="77" customFormat="1" ht="18" customHeight="1" x14ac:dyDescent="0.35">
      <c r="A9" s="201"/>
      <c r="B9" s="202"/>
      <c r="C9" s="203"/>
      <c r="D9" s="203"/>
      <c r="E9" s="108">
        <f t="shared" ref="E9:E13" si="0">D9-C9</f>
        <v>0</v>
      </c>
      <c r="F9" s="208"/>
      <c r="G9" s="110">
        <f t="shared" ref="G9:G13" si="1">E9*F9/8760</f>
        <v>0</v>
      </c>
      <c r="H9" s="208"/>
      <c r="I9" s="208"/>
      <c r="J9" s="211"/>
      <c r="K9" s="112">
        <f t="shared" ref="K9:K13" si="2">B9*G9*H9*J9*$J$2</f>
        <v>0</v>
      </c>
      <c r="L9" s="112">
        <f t="shared" ref="L9:L13" si="3">B9*G9*I9</f>
        <v>0</v>
      </c>
      <c r="M9" s="112">
        <f t="shared" ref="M9:N13" si="4">K9/$J$2</f>
        <v>0</v>
      </c>
      <c r="N9" s="7">
        <f t="shared" si="4"/>
        <v>0</v>
      </c>
    </row>
    <row r="10" spans="1:14" s="77" customFormat="1" ht="18" customHeight="1" x14ac:dyDescent="0.35">
      <c r="A10" s="201"/>
      <c r="B10" s="202"/>
      <c r="C10" s="203"/>
      <c r="D10" s="203"/>
      <c r="E10" s="108">
        <f t="shared" si="0"/>
        <v>0</v>
      </c>
      <c r="F10" s="208"/>
      <c r="G10" s="110">
        <f t="shared" si="1"/>
        <v>0</v>
      </c>
      <c r="H10" s="208"/>
      <c r="I10" s="208"/>
      <c r="J10" s="211"/>
      <c r="K10" s="112">
        <f t="shared" si="2"/>
        <v>0</v>
      </c>
      <c r="L10" s="112">
        <f t="shared" si="3"/>
        <v>0</v>
      </c>
      <c r="M10" s="112">
        <f t="shared" si="4"/>
        <v>0</v>
      </c>
      <c r="N10" s="7">
        <f t="shared" si="4"/>
        <v>0</v>
      </c>
    </row>
    <row r="11" spans="1:14" s="77" customFormat="1" ht="18" customHeight="1" x14ac:dyDescent="0.35">
      <c r="A11" s="201"/>
      <c r="B11" s="202"/>
      <c r="C11" s="203"/>
      <c r="D11" s="203"/>
      <c r="E11" s="108">
        <f t="shared" si="0"/>
        <v>0</v>
      </c>
      <c r="F11" s="208"/>
      <c r="G11" s="110">
        <f t="shared" si="1"/>
        <v>0</v>
      </c>
      <c r="H11" s="208"/>
      <c r="I11" s="208"/>
      <c r="J11" s="211"/>
      <c r="K11" s="112">
        <f t="shared" si="2"/>
        <v>0</v>
      </c>
      <c r="L11" s="112">
        <f t="shared" si="3"/>
        <v>0</v>
      </c>
      <c r="M11" s="112">
        <f t="shared" si="4"/>
        <v>0</v>
      </c>
      <c r="N11" s="7">
        <f t="shared" si="4"/>
        <v>0</v>
      </c>
    </row>
    <row r="12" spans="1:14" s="77" customFormat="1" ht="18" customHeight="1" x14ac:dyDescent="0.35">
      <c r="A12" s="201"/>
      <c r="B12" s="202"/>
      <c r="C12" s="203"/>
      <c r="D12" s="203"/>
      <c r="E12" s="108">
        <f t="shared" si="0"/>
        <v>0</v>
      </c>
      <c r="F12" s="208"/>
      <c r="G12" s="110">
        <f t="shared" si="1"/>
        <v>0</v>
      </c>
      <c r="H12" s="208"/>
      <c r="I12" s="208"/>
      <c r="J12" s="211"/>
      <c r="K12" s="112">
        <f t="shared" si="2"/>
        <v>0</v>
      </c>
      <c r="L12" s="112">
        <f t="shared" si="3"/>
        <v>0</v>
      </c>
      <c r="M12" s="112">
        <f t="shared" si="4"/>
        <v>0</v>
      </c>
      <c r="N12" s="7">
        <f t="shared" si="4"/>
        <v>0</v>
      </c>
    </row>
    <row r="13" spans="1:14" s="77" customFormat="1" ht="18" customHeight="1" thickBot="1" x14ac:dyDescent="0.4">
      <c r="A13" s="204"/>
      <c r="B13" s="205"/>
      <c r="C13" s="206"/>
      <c r="D13" s="206"/>
      <c r="E13" s="116">
        <f t="shared" si="0"/>
        <v>0</v>
      </c>
      <c r="F13" s="209"/>
      <c r="G13" s="118">
        <f t="shared" si="1"/>
        <v>0</v>
      </c>
      <c r="H13" s="209"/>
      <c r="I13" s="209"/>
      <c r="J13" s="212"/>
      <c r="K13" s="120">
        <f t="shared" si="2"/>
        <v>0</v>
      </c>
      <c r="L13" s="120">
        <f t="shared" si="3"/>
        <v>0</v>
      </c>
      <c r="M13" s="120">
        <f t="shared" si="4"/>
        <v>0</v>
      </c>
      <c r="N13" s="9">
        <f t="shared" si="4"/>
        <v>0</v>
      </c>
    </row>
    <row r="14" spans="1:14" s="77" customFormat="1" ht="18" customHeight="1" thickBot="1" x14ac:dyDescent="0.4">
      <c r="A14" s="121"/>
      <c r="B14" s="122"/>
      <c r="C14" s="123"/>
      <c r="D14" s="124"/>
      <c r="E14" s="123"/>
      <c r="F14" s="123"/>
      <c r="G14" s="123"/>
      <c r="H14" s="242" t="s">
        <v>61</v>
      </c>
      <c r="I14" s="243"/>
      <c r="J14" s="244"/>
      <c r="K14" s="12">
        <f>SUM(K8:K13)</f>
        <v>0</v>
      </c>
      <c r="L14" s="12">
        <f t="shared" ref="L14:N14" si="5">SUM(L8:L13)</f>
        <v>0</v>
      </c>
      <c r="M14" s="13">
        <f t="shared" si="5"/>
        <v>0</v>
      </c>
      <c r="N14" s="14">
        <f t="shared" si="5"/>
        <v>0</v>
      </c>
    </row>
    <row r="15" spans="1:14" ht="9" customHeight="1" thickBot="1" x14ac:dyDescent="0.4">
      <c r="A15" s="125"/>
      <c r="B15" s="126"/>
      <c r="C15" s="127"/>
      <c r="D15" s="125"/>
      <c r="E15" s="125"/>
      <c r="F15" s="125"/>
      <c r="G15" s="125"/>
      <c r="H15" s="128"/>
      <c r="I15" s="128"/>
      <c r="J15" s="129"/>
      <c r="K15" s="125"/>
      <c r="L15" s="125"/>
      <c r="M15" s="125"/>
      <c r="N15" s="125"/>
    </row>
    <row r="16" spans="1:14" ht="40" customHeight="1" x14ac:dyDescent="0.35">
      <c r="A16" s="245" t="s">
        <v>264</v>
      </c>
      <c r="B16" s="130" t="s">
        <v>34</v>
      </c>
      <c r="C16" s="233" t="s">
        <v>48</v>
      </c>
      <c r="D16" s="234"/>
      <c r="E16" s="131"/>
      <c r="F16" s="132"/>
      <c r="G16" s="233" t="s">
        <v>49</v>
      </c>
      <c r="H16" s="235"/>
      <c r="I16" s="234"/>
      <c r="J16" s="133"/>
      <c r="K16" s="233" t="s">
        <v>50</v>
      </c>
      <c r="L16" s="234"/>
      <c r="M16" s="235" t="s">
        <v>51</v>
      </c>
      <c r="N16" s="236"/>
    </row>
    <row r="17" spans="1:14" ht="18" customHeight="1" thickBot="1" x14ac:dyDescent="0.4">
      <c r="A17" s="246"/>
      <c r="B17" s="87"/>
      <c r="C17" s="89" t="s">
        <v>59</v>
      </c>
      <c r="D17" s="134" t="s">
        <v>0</v>
      </c>
      <c r="E17" s="135"/>
      <c r="F17" s="136"/>
      <c r="G17" s="137" t="s">
        <v>294</v>
      </c>
      <c r="H17" s="89" t="s">
        <v>55</v>
      </c>
      <c r="I17" s="89" t="s">
        <v>56</v>
      </c>
      <c r="J17" s="138"/>
      <c r="K17" s="89" t="s">
        <v>55</v>
      </c>
      <c r="L17" s="89" t="s">
        <v>56</v>
      </c>
      <c r="M17" s="89" t="s">
        <v>55</v>
      </c>
      <c r="N17" s="90" t="s">
        <v>56</v>
      </c>
    </row>
    <row r="18" spans="1:14" ht="14.15" customHeight="1" thickBot="1" x14ac:dyDescent="0.4">
      <c r="A18" s="139"/>
      <c r="B18" s="140"/>
      <c r="C18" s="141"/>
      <c r="D18" s="142"/>
      <c r="E18" s="143"/>
      <c r="F18" s="144"/>
      <c r="G18" s="145"/>
      <c r="H18" s="146" t="s">
        <v>297</v>
      </c>
      <c r="I18" s="147"/>
      <c r="J18" s="141"/>
      <c r="K18" s="95" t="s">
        <v>277</v>
      </c>
      <c r="L18" s="95" t="s">
        <v>296</v>
      </c>
      <c r="M18" s="95" t="s">
        <v>271</v>
      </c>
      <c r="N18" s="96" t="s">
        <v>292</v>
      </c>
    </row>
    <row r="19" spans="1:14" ht="18" customHeight="1" x14ac:dyDescent="0.35">
      <c r="A19" s="198"/>
      <c r="B19" s="200"/>
      <c r="C19" s="207"/>
      <c r="D19" s="213"/>
      <c r="E19" s="149"/>
      <c r="F19" s="150"/>
      <c r="G19" s="219"/>
      <c r="H19" s="207"/>
      <c r="I19" s="207"/>
      <c r="J19" s="152"/>
      <c r="K19" s="104">
        <f>C19*H19*$J$2</f>
        <v>0</v>
      </c>
      <c r="L19" s="104">
        <f>C19*I19*$J$2</f>
        <v>0</v>
      </c>
      <c r="M19" s="104">
        <f>K19/$J$2</f>
        <v>0</v>
      </c>
      <c r="N19" s="6">
        <f>L19/$J$2</f>
        <v>0</v>
      </c>
    </row>
    <row r="20" spans="1:14" ht="18" customHeight="1" x14ac:dyDescent="0.35">
      <c r="A20" s="201"/>
      <c r="B20" s="203"/>
      <c r="C20" s="208"/>
      <c r="D20" s="214"/>
      <c r="E20" s="154"/>
      <c r="F20" s="155"/>
      <c r="G20" s="220"/>
      <c r="H20" s="208"/>
      <c r="I20" s="208"/>
      <c r="J20" s="157"/>
      <c r="K20" s="112">
        <f t="shared" ref="K20:K22" si="6">C20*H20*$J$2</f>
        <v>0</v>
      </c>
      <c r="L20" s="112">
        <f t="shared" ref="L20:L22" si="7">C20*I20*$J$2</f>
        <v>0</v>
      </c>
      <c r="M20" s="112">
        <f t="shared" ref="M20:N22" si="8">K20/$J$2</f>
        <v>0</v>
      </c>
      <c r="N20" s="7">
        <f t="shared" si="8"/>
        <v>0</v>
      </c>
    </row>
    <row r="21" spans="1:14" ht="18" customHeight="1" x14ac:dyDescent="0.35">
      <c r="A21" s="215"/>
      <c r="B21" s="203"/>
      <c r="C21" s="216"/>
      <c r="D21" s="217"/>
      <c r="E21" s="154"/>
      <c r="F21" s="155"/>
      <c r="G21" s="221"/>
      <c r="H21" s="216"/>
      <c r="I21" s="216"/>
      <c r="J21" s="157"/>
      <c r="K21" s="162">
        <f t="shared" si="6"/>
        <v>0</v>
      </c>
      <c r="L21" s="162">
        <f t="shared" si="7"/>
        <v>0</v>
      </c>
      <c r="M21" s="162">
        <f t="shared" si="8"/>
        <v>0</v>
      </c>
      <c r="N21" s="8">
        <f t="shared" si="8"/>
        <v>0</v>
      </c>
    </row>
    <row r="22" spans="1:14" ht="18" customHeight="1" thickBot="1" x14ac:dyDescent="0.4">
      <c r="A22" s="204"/>
      <c r="B22" s="206"/>
      <c r="C22" s="209"/>
      <c r="D22" s="218"/>
      <c r="E22" s="164"/>
      <c r="F22" s="165"/>
      <c r="G22" s="222"/>
      <c r="H22" s="209"/>
      <c r="I22" s="209"/>
      <c r="J22" s="138"/>
      <c r="K22" s="120">
        <f t="shared" si="6"/>
        <v>0</v>
      </c>
      <c r="L22" s="120">
        <f t="shared" si="7"/>
        <v>0</v>
      </c>
      <c r="M22" s="120">
        <f t="shared" si="8"/>
        <v>0</v>
      </c>
      <c r="N22" s="9">
        <f t="shared" si="8"/>
        <v>0</v>
      </c>
    </row>
    <row r="23" spans="1:14" ht="18" customHeight="1" thickBot="1" x14ac:dyDescent="0.4">
      <c r="A23" s="123"/>
      <c r="B23" s="122"/>
      <c r="C23" s="123"/>
      <c r="D23" s="124"/>
      <c r="E23" s="123"/>
      <c r="F23" s="123"/>
      <c r="G23" s="123"/>
      <c r="H23" s="237" t="s">
        <v>61</v>
      </c>
      <c r="I23" s="238"/>
      <c r="J23" s="239"/>
      <c r="K23" s="10">
        <f>SUM(K19:K22)</f>
        <v>0</v>
      </c>
      <c r="L23" s="10">
        <f t="shared" ref="L23:N23" si="9">SUM(L19:L22)</f>
        <v>0</v>
      </c>
      <c r="M23" s="15">
        <f t="shared" si="9"/>
        <v>0</v>
      </c>
      <c r="N23" s="11">
        <f t="shared" si="9"/>
        <v>0</v>
      </c>
    </row>
    <row r="24" spans="1:14" ht="18" customHeight="1" thickBot="1" x14ac:dyDescent="0.4">
      <c r="A24" s="167" t="s">
        <v>259</v>
      </c>
      <c r="B24" s="168"/>
      <c r="C24" s="169"/>
      <c r="D24" s="170"/>
      <c r="E24" s="171"/>
      <c r="F24" s="171"/>
      <c r="G24" s="171"/>
      <c r="H24" s="171"/>
      <c r="I24" s="171"/>
      <c r="J24" s="171"/>
      <c r="K24" s="172"/>
      <c r="L24" s="172"/>
      <c r="M24" s="172"/>
      <c r="N24" s="172"/>
    </row>
    <row r="25" spans="1:14" ht="18" customHeight="1" thickBot="1" x14ac:dyDescent="0.4">
      <c r="A25" s="173" t="s">
        <v>258</v>
      </c>
      <c r="B25" s="174"/>
      <c r="C25" s="175"/>
      <c r="D25" s="176"/>
      <c r="E25" s="171"/>
      <c r="F25" s="171"/>
      <c r="G25" s="230" t="s">
        <v>280</v>
      </c>
      <c r="H25" s="231"/>
      <c r="I25" s="231"/>
      <c r="J25" s="232"/>
      <c r="K25" s="12">
        <f>K23+K14</f>
        <v>0</v>
      </c>
      <c r="L25" s="12">
        <f>L23+L14</f>
        <v>0</v>
      </c>
      <c r="M25" s="13">
        <f>M23+M14</f>
        <v>0</v>
      </c>
      <c r="N25" s="14">
        <f>N23+N14</f>
        <v>0</v>
      </c>
    </row>
    <row r="26" spans="1:14" s="181" customFormat="1" ht="18" customHeight="1" thickBot="1" x14ac:dyDescent="0.4">
      <c r="A26" s="177" t="s">
        <v>267</v>
      </c>
      <c r="B26" s="178"/>
      <c r="C26" s="179" t="s">
        <v>260</v>
      </c>
      <c r="D26" s="180" t="s">
        <v>274</v>
      </c>
      <c r="E26" s="171"/>
      <c r="F26" s="171"/>
      <c r="G26" s="171"/>
      <c r="H26" s="171"/>
      <c r="I26" s="171"/>
      <c r="J26" s="171"/>
      <c r="K26" s="171"/>
    </row>
    <row r="27" spans="1:14" s="181" customFormat="1" ht="18" customHeight="1" thickBot="1" x14ac:dyDescent="0.4">
      <c r="A27" s="182" t="s">
        <v>261</v>
      </c>
      <c r="B27" s="178"/>
      <c r="C27" s="179">
        <v>70</v>
      </c>
      <c r="D27" s="180">
        <v>0.7</v>
      </c>
      <c r="G27" s="228" t="s">
        <v>278</v>
      </c>
      <c r="H27" s="229"/>
      <c r="I27" s="229"/>
      <c r="J27" s="229"/>
      <c r="K27" s="229"/>
      <c r="L27" s="229"/>
      <c r="M27" s="183">
        <v>140</v>
      </c>
      <c r="N27" s="184" t="s">
        <v>279</v>
      </c>
    </row>
    <row r="28" spans="1:14" s="181" customFormat="1" ht="18" customHeight="1" x14ac:dyDescent="0.35">
      <c r="A28" s="185" t="s">
        <v>221</v>
      </c>
      <c r="B28" s="186"/>
      <c r="C28" s="187">
        <v>60</v>
      </c>
      <c r="D28" s="188">
        <v>0.6</v>
      </c>
    </row>
    <row r="29" spans="1:14" s="181" customFormat="1" ht="18" customHeight="1" thickBot="1" x14ac:dyDescent="0.4">
      <c r="A29" s="189" t="s">
        <v>263</v>
      </c>
      <c r="B29" s="190"/>
      <c r="C29" s="191">
        <v>55</v>
      </c>
      <c r="D29" s="192">
        <v>0.55000000000000004</v>
      </c>
    </row>
  </sheetData>
  <sheetProtection password="CCCB" sheet="1" objects="1" scenarios="1"/>
  <mergeCells count="17">
    <mergeCell ref="A16:A17"/>
    <mergeCell ref="C16:D16"/>
    <mergeCell ref="G16:I16"/>
    <mergeCell ref="K16:L16"/>
    <mergeCell ref="H1:N1"/>
    <mergeCell ref="A5:A6"/>
    <mergeCell ref="G5:G6"/>
    <mergeCell ref="H5:I5"/>
    <mergeCell ref="J5:J6"/>
    <mergeCell ref="K5:L5"/>
    <mergeCell ref="M5:N5"/>
    <mergeCell ref="M16:N16"/>
    <mergeCell ref="H23:J23"/>
    <mergeCell ref="G25:J25"/>
    <mergeCell ref="G27:L27"/>
    <mergeCell ref="H7:I7"/>
    <mergeCell ref="H14:J14"/>
  </mergeCells>
  <conditionalFormatting sqref="K8:N14">
    <cfRule type="cellIs" dxfId="6" priority="7" operator="equal">
      <formula>0</formula>
    </cfRule>
  </conditionalFormatting>
  <conditionalFormatting sqref="K19:N23">
    <cfRule type="cellIs" dxfId="5" priority="6" operator="equal">
      <formula>0</formula>
    </cfRule>
  </conditionalFormatting>
  <conditionalFormatting sqref="J2">
    <cfRule type="cellIs" dxfId="4" priority="5" operator="lessThan">
      <formula>0.1</formula>
    </cfRule>
  </conditionalFormatting>
  <conditionalFormatting sqref="G8:G13">
    <cfRule type="cellIs" dxfId="3" priority="3" operator="equal">
      <formula>0</formula>
    </cfRule>
    <cfRule type="cellIs" dxfId="2" priority="4" operator="equal">
      <formula>0</formula>
    </cfRule>
  </conditionalFormatting>
  <conditionalFormatting sqref="M25">
    <cfRule type="cellIs" dxfId="1" priority="2" operator="greaterThanOrEqual">
      <formula>140</formula>
    </cfRule>
  </conditionalFormatting>
  <conditionalFormatting sqref="E8:E13">
    <cfRule type="cellIs" dxfId="0" priority="1" operator="equal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0"/>
  <sheetViews>
    <sheetView topLeftCell="A32" zoomScale="80" zoomScaleNormal="80" workbookViewId="0">
      <selection activeCell="B57" sqref="B57"/>
    </sheetView>
  </sheetViews>
  <sheetFormatPr baseColWidth="10" defaultRowHeight="14.5" x14ac:dyDescent="0.35"/>
  <cols>
    <col min="1" max="1" width="44.81640625" customWidth="1"/>
    <col min="5" max="5" width="3.453125" customWidth="1"/>
    <col min="6" max="6" width="49.54296875" customWidth="1"/>
    <col min="10" max="10" width="4.7265625" customWidth="1"/>
    <col min="11" max="11" width="53.7265625" customWidth="1"/>
    <col min="15" max="15" width="3" customWidth="1"/>
    <col min="16" max="16" width="57.7265625" customWidth="1"/>
  </cols>
  <sheetData>
    <row r="1" spans="1:19" ht="15.5" x14ac:dyDescent="0.35">
      <c r="A1" s="5" t="s">
        <v>256</v>
      </c>
    </row>
    <row r="3" spans="1:19" ht="39.75" customHeight="1" x14ac:dyDescent="0.35">
      <c r="A3" s="254" t="s">
        <v>63</v>
      </c>
      <c r="B3" s="254" t="s">
        <v>64</v>
      </c>
      <c r="C3" s="254"/>
      <c r="D3" s="254"/>
      <c r="F3" s="254" t="s">
        <v>63</v>
      </c>
      <c r="G3" s="254" t="s">
        <v>64</v>
      </c>
      <c r="H3" s="254"/>
      <c r="I3" s="254"/>
      <c r="K3" s="254" t="s">
        <v>63</v>
      </c>
      <c r="L3" s="254" t="s">
        <v>64</v>
      </c>
      <c r="M3" s="254"/>
      <c r="N3" s="254"/>
      <c r="P3" s="254" t="s">
        <v>63</v>
      </c>
      <c r="Q3" s="254" t="s">
        <v>64</v>
      </c>
      <c r="R3" s="254"/>
      <c r="S3" s="254"/>
    </row>
    <row r="4" spans="1:19" ht="21.75" customHeight="1" x14ac:dyDescent="0.4">
      <c r="A4" s="254"/>
      <c r="B4" s="2" t="s">
        <v>65</v>
      </c>
      <c r="C4" s="3" t="s">
        <v>66</v>
      </c>
      <c r="D4" s="3" t="s">
        <v>67</v>
      </c>
      <c r="F4" s="254"/>
      <c r="G4" s="3" t="s">
        <v>65</v>
      </c>
      <c r="H4" s="3" t="s">
        <v>66</v>
      </c>
      <c r="I4" s="3" t="s">
        <v>67</v>
      </c>
      <c r="K4" s="254"/>
      <c r="L4" s="3" t="s">
        <v>65</v>
      </c>
      <c r="M4" s="3" t="s">
        <v>66</v>
      </c>
      <c r="N4" s="3" t="s">
        <v>67</v>
      </c>
      <c r="P4" s="254"/>
      <c r="Q4" s="3" t="s">
        <v>65</v>
      </c>
      <c r="R4" s="3" t="s">
        <v>66</v>
      </c>
      <c r="S4" s="3" t="s">
        <v>67</v>
      </c>
    </row>
    <row r="5" spans="1:19" x14ac:dyDescent="0.35">
      <c r="A5" s="255" t="s">
        <v>68</v>
      </c>
      <c r="B5" s="255"/>
      <c r="C5" s="255"/>
      <c r="D5" s="255"/>
      <c r="F5" s="255" t="s">
        <v>129</v>
      </c>
      <c r="G5" s="255"/>
      <c r="H5" s="255"/>
      <c r="I5" s="255"/>
      <c r="K5" s="255" t="s">
        <v>146</v>
      </c>
      <c r="L5" s="255"/>
      <c r="M5" s="255"/>
      <c r="N5" s="255"/>
      <c r="P5" s="255" t="s">
        <v>221</v>
      </c>
      <c r="Q5" s="255"/>
      <c r="R5" s="255"/>
      <c r="S5" s="255"/>
    </row>
    <row r="6" spans="1:19" x14ac:dyDescent="0.35">
      <c r="A6" s="4" t="s">
        <v>69</v>
      </c>
      <c r="B6" s="4">
        <v>0</v>
      </c>
      <c r="C6" s="4">
        <v>0</v>
      </c>
      <c r="D6" s="4">
        <v>0</v>
      </c>
      <c r="F6" s="4" t="s">
        <v>69</v>
      </c>
      <c r="G6" s="4">
        <v>0</v>
      </c>
      <c r="H6" s="4">
        <v>0</v>
      </c>
      <c r="I6" s="4">
        <v>0</v>
      </c>
      <c r="K6" s="4" t="s">
        <v>69</v>
      </c>
      <c r="L6" s="4">
        <v>0</v>
      </c>
      <c r="M6" s="4">
        <v>0</v>
      </c>
      <c r="N6" s="4">
        <v>0</v>
      </c>
      <c r="P6" s="4" t="s">
        <v>69</v>
      </c>
      <c r="Q6" s="4">
        <v>0</v>
      </c>
      <c r="R6" s="4">
        <v>0</v>
      </c>
      <c r="S6" s="4">
        <v>0</v>
      </c>
    </row>
    <row r="7" spans="1:19" x14ac:dyDescent="0.35">
      <c r="A7" s="1" t="s">
        <v>70</v>
      </c>
      <c r="B7" s="1">
        <v>16.600000000000001</v>
      </c>
      <c r="C7" s="1">
        <v>6.4</v>
      </c>
      <c r="D7" s="1">
        <v>15.3</v>
      </c>
      <c r="F7" s="1" t="s">
        <v>130</v>
      </c>
      <c r="G7" s="1">
        <v>53.6</v>
      </c>
      <c r="H7" s="1">
        <v>23.4</v>
      </c>
      <c r="I7" s="1">
        <v>67</v>
      </c>
      <c r="K7" s="1" t="s">
        <v>147</v>
      </c>
      <c r="L7" s="1">
        <v>13.5</v>
      </c>
      <c r="M7" s="1">
        <v>5.8</v>
      </c>
      <c r="N7" s="1">
        <v>6.7</v>
      </c>
      <c r="P7" s="1" t="s">
        <v>222</v>
      </c>
      <c r="Q7" s="1">
        <v>85</v>
      </c>
      <c r="R7" s="1">
        <v>44</v>
      </c>
      <c r="S7" s="1">
        <v>38</v>
      </c>
    </row>
    <row r="8" spans="1:19" x14ac:dyDescent="0.35">
      <c r="A8" s="1" t="s">
        <v>71</v>
      </c>
      <c r="B8" s="1">
        <v>22</v>
      </c>
      <c r="C8" s="1">
        <v>7.6</v>
      </c>
      <c r="D8" s="1">
        <v>22.6</v>
      </c>
      <c r="F8" s="1" t="s">
        <v>131</v>
      </c>
      <c r="G8" s="1">
        <v>33.4</v>
      </c>
      <c r="H8" s="1">
        <v>15.3</v>
      </c>
      <c r="I8" s="1">
        <v>51</v>
      </c>
      <c r="K8" s="1" t="s">
        <v>148</v>
      </c>
      <c r="L8" s="1">
        <v>13</v>
      </c>
      <c r="M8" s="1">
        <v>5</v>
      </c>
      <c r="N8" s="1">
        <v>6.5</v>
      </c>
      <c r="P8" s="1" t="s">
        <v>223</v>
      </c>
      <c r="Q8" s="1">
        <v>81</v>
      </c>
      <c r="R8" s="1">
        <v>39</v>
      </c>
      <c r="S8" s="1">
        <v>38</v>
      </c>
    </row>
    <row r="9" spans="1:19" x14ac:dyDescent="0.35">
      <c r="A9" s="1" t="s">
        <v>72</v>
      </c>
      <c r="B9" s="1">
        <v>47</v>
      </c>
      <c r="C9" s="1">
        <v>13.7</v>
      </c>
      <c r="D9" s="1">
        <v>57.6</v>
      </c>
      <c r="F9" s="1" t="s">
        <v>132</v>
      </c>
      <c r="G9" s="1">
        <v>63.5</v>
      </c>
      <c r="H9" s="1">
        <v>28</v>
      </c>
      <c r="I9" s="1">
        <v>73.7</v>
      </c>
      <c r="K9" s="1" t="s">
        <v>149</v>
      </c>
      <c r="L9" s="1">
        <v>11.7</v>
      </c>
      <c r="M9" s="1">
        <v>4.5999999999999996</v>
      </c>
      <c r="N9" s="1">
        <v>6.3</v>
      </c>
      <c r="P9" s="1" t="s">
        <v>224</v>
      </c>
      <c r="Q9" s="1">
        <v>32</v>
      </c>
      <c r="R9" s="1">
        <v>21</v>
      </c>
      <c r="S9" s="1">
        <v>15</v>
      </c>
    </row>
    <row r="10" spans="1:19" x14ac:dyDescent="0.35">
      <c r="A10" s="1" t="s">
        <v>73</v>
      </c>
      <c r="B10" s="1">
        <v>72</v>
      </c>
      <c r="C10" s="1">
        <v>20.6</v>
      </c>
      <c r="D10" s="1">
        <v>93.6</v>
      </c>
      <c r="F10" s="1" t="s">
        <v>133</v>
      </c>
      <c r="G10" s="1">
        <v>42.3</v>
      </c>
      <c r="H10" s="1">
        <v>18.399999999999999</v>
      </c>
      <c r="I10" s="1">
        <v>56.3</v>
      </c>
      <c r="K10" s="1" t="s">
        <v>150</v>
      </c>
      <c r="L10" s="1">
        <v>14.1</v>
      </c>
      <c r="M10" s="1">
        <v>6</v>
      </c>
      <c r="N10" s="1">
        <v>7</v>
      </c>
      <c r="P10" s="1" t="s">
        <v>225</v>
      </c>
      <c r="Q10" s="1">
        <v>30</v>
      </c>
      <c r="R10" s="1">
        <v>18</v>
      </c>
      <c r="S10" s="1">
        <v>15</v>
      </c>
    </row>
    <row r="11" spans="1:19" x14ac:dyDescent="0.35">
      <c r="A11" s="1" t="s">
        <v>74</v>
      </c>
      <c r="B11" s="1">
        <v>84</v>
      </c>
      <c r="C11" s="1">
        <v>22.9</v>
      </c>
      <c r="D11" s="1">
        <v>99.6</v>
      </c>
      <c r="F11" s="1" t="s">
        <v>134</v>
      </c>
      <c r="G11" s="1">
        <v>44.5</v>
      </c>
      <c r="H11" s="1">
        <v>18.899999999999999</v>
      </c>
      <c r="I11" s="1">
        <v>54.3</v>
      </c>
      <c r="K11" s="1" t="s">
        <v>151</v>
      </c>
      <c r="L11" s="1">
        <v>13.4</v>
      </c>
      <c r="M11" s="1">
        <v>5.0999999999999996</v>
      </c>
      <c r="N11" s="1">
        <v>6.8</v>
      </c>
      <c r="P11" s="1" t="s">
        <v>226</v>
      </c>
      <c r="Q11" s="1">
        <v>55</v>
      </c>
      <c r="R11" s="1">
        <v>28</v>
      </c>
      <c r="S11" s="1">
        <v>32</v>
      </c>
    </row>
    <row r="12" spans="1:19" x14ac:dyDescent="0.35">
      <c r="A12" s="1" t="s">
        <v>75</v>
      </c>
      <c r="B12" s="1">
        <v>44</v>
      </c>
      <c r="C12" s="1">
        <v>13.7</v>
      </c>
      <c r="D12" s="1">
        <v>48</v>
      </c>
      <c r="F12" s="1" t="s">
        <v>135</v>
      </c>
      <c r="G12" s="1">
        <v>31.6</v>
      </c>
      <c r="H12" s="1">
        <v>13.5</v>
      </c>
      <c r="I12" s="1">
        <v>42</v>
      </c>
      <c r="K12" s="1" t="s">
        <v>152</v>
      </c>
      <c r="L12" s="1">
        <v>12.1</v>
      </c>
      <c r="M12" s="1">
        <v>4.7</v>
      </c>
      <c r="N12" s="1">
        <v>6.6</v>
      </c>
      <c r="P12" s="1" t="s">
        <v>227</v>
      </c>
      <c r="Q12" s="1">
        <v>51</v>
      </c>
      <c r="R12" s="1">
        <v>24</v>
      </c>
      <c r="S12" s="1">
        <v>32</v>
      </c>
    </row>
    <row r="13" spans="1:19" x14ac:dyDescent="0.35">
      <c r="A13" s="1" t="s">
        <v>76</v>
      </c>
      <c r="B13" s="1">
        <v>67</v>
      </c>
      <c r="C13" s="1">
        <v>20.6</v>
      </c>
      <c r="D13" s="1">
        <v>73.2</v>
      </c>
      <c r="F13" s="1" t="s">
        <v>136</v>
      </c>
      <c r="G13" s="1">
        <v>5.9</v>
      </c>
      <c r="H13" s="1">
        <v>1.9</v>
      </c>
      <c r="I13" s="1">
        <v>6.5</v>
      </c>
      <c r="K13" s="1" t="s">
        <v>153</v>
      </c>
      <c r="L13" s="1">
        <v>15.4</v>
      </c>
      <c r="M13" s="1">
        <v>6.3</v>
      </c>
      <c r="N13" s="1">
        <v>7.5</v>
      </c>
      <c r="P13" s="1" t="s">
        <v>228</v>
      </c>
      <c r="Q13" s="1">
        <v>52</v>
      </c>
      <c r="R13" s="1">
        <v>25</v>
      </c>
      <c r="S13" s="1">
        <v>28</v>
      </c>
    </row>
    <row r="14" spans="1:19" x14ac:dyDescent="0.35">
      <c r="A14" s="1" t="s">
        <v>77</v>
      </c>
      <c r="B14" s="1">
        <v>77</v>
      </c>
      <c r="C14" s="1">
        <v>22.9</v>
      </c>
      <c r="D14" s="1">
        <v>84</v>
      </c>
      <c r="F14" s="1" t="s">
        <v>137</v>
      </c>
      <c r="G14" s="1">
        <v>14.2</v>
      </c>
      <c r="H14" s="1">
        <v>4.3</v>
      </c>
      <c r="I14" s="1">
        <v>15.5</v>
      </c>
      <c r="K14" s="1" t="s">
        <v>154</v>
      </c>
      <c r="L14" s="1">
        <v>14.8</v>
      </c>
      <c r="M14" s="1">
        <v>5.4</v>
      </c>
      <c r="N14" s="1">
        <v>7.3</v>
      </c>
      <c r="P14" s="1" t="s">
        <v>229</v>
      </c>
      <c r="Q14" s="1">
        <v>48</v>
      </c>
      <c r="R14" s="1">
        <v>23</v>
      </c>
      <c r="S14" s="1">
        <v>28</v>
      </c>
    </row>
    <row r="15" spans="1:19" x14ac:dyDescent="0.35">
      <c r="A15" s="1" t="s">
        <v>78</v>
      </c>
      <c r="B15" s="1">
        <v>43</v>
      </c>
      <c r="C15" s="1">
        <v>12.6</v>
      </c>
      <c r="D15" s="1">
        <v>52.8</v>
      </c>
      <c r="F15" s="1" t="s">
        <v>138</v>
      </c>
      <c r="G15" s="1">
        <v>20.100000000000001</v>
      </c>
      <c r="H15" s="1">
        <v>6.2</v>
      </c>
      <c r="I15" s="1">
        <v>22</v>
      </c>
      <c r="K15" s="1" t="s">
        <v>155</v>
      </c>
      <c r="L15" s="1">
        <v>13.7</v>
      </c>
      <c r="M15" s="1">
        <v>4.9000000000000004</v>
      </c>
      <c r="N15" s="1">
        <v>7.1</v>
      </c>
      <c r="P15" s="1" t="s">
        <v>230</v>
      </c>
      <c r="Q15" s="1">
        <v>45</v>
      </c>
      <c r="R15" s="1">
        <v>24</v>
      </c>
      <c r="S15" s="1">
        <v>26</v>
      </c>
    </row>
    <row r="16" spans="1:19" x14ac:dyDescent="0.35">
      <c r="A16" s="1" t="s">
        <v>79</v>
      </c>
      <c r="B16" s="1">
        <v>66.5</v>
      </c>
      <c r="C16" s="1">
        <v>20.6</v>
      </c>
      <c r="D16" s="1">
        <v>83.4</v>
      </c>
      <c r="F16" s="1" t="s">
        <v>139</v>
      </c>
      <c r="G16" s="1">
        <v>17.600000000000001</v>
      </c>
      <c r="H16" s="1">
        <v>5</v>
      </c>
      <c r="I16" s="1">
        <v>17</v>
      </c>
      <c r="K16" s="1" t="s">
        <v>156</v>
      </c>
      <c r="L16" s="1">
        <v>16.2</v>
      </c>
      <c r="M16" s="1">
        <v>6.5</v>
      </c>
      <c r="N16" s="1">
        <v>8</v>
      </c>
      <c r="P16" s="1" t="s">
        <v>231</v>
      </c>
      <c r="Q16" s="1">
        <v>42</v>
      </c>
      <c r="R16" s="1">
        <v>21</v>
      </c>
      <c r="S16" s="1">
        <v>26</v>
      </c>
    </row>
    <row r="17" spans="1:19" x14ac:dyDescent="0.35">
      <c r="A17" s="1" t="s">
        <v>80</v>
      </c>
      <c r="B17" s="1">
        <v>77</v>
      </c>
      <c r="C17" s="1">
        <v>22.9</v>
      </c>
      <c r="D17" s="1">
        <v>91.8</v>
      </c>
      <c r="F17" s="1" t="s">
        <v>140</v>
      </c>
      <c r="G17" s="1">
        <v>15.2</v>
      </c>
      <c r="H17" s="1">
        <v>5.7</v>
      </c>
      <c r="I17" s="1">
        <v>18</v>
      </c>
      <c r="K17" s="1" t="s">
        <v>157</v>
      </c>
      <c r="L17" s="1">
        <v>15.6</v>
      </c>
      <c r="M17" s="1">
        <v>5.6</v>
      </c>
      <c r="N17" s="1">
        <v>7.8</v>
      </c>
      <c r="P17" s="1" t="s">
        <v>232</v>
      </c>
      <c r="Q17" s="1">
        <v>38</v>
      </c>
      <c r="R17" s="1">
        <v>20</v>
      </c>
      <c r="S17" s="1">
        <v>23</v>
      </c>
    </row>
    <row r="18" spans="1:19" x14ac:dyDescent="0.35">
      <c r="A18" s="1" t="s">
        <v>81</v>
      </c>
      <c r="B18" s="1">
        <v>39</v>
      </c>
      <c r="C18" s="1">
        <v>11.5</v>
      </c>
      <c r="D18" s="1">
        <v>48</v>
      </c>
      <c r="F18" s="1" t="s">
        <v>141</v>
      </c>
      <c r="G18" s="1">
        <v>15.8</v>
      </c>
      <c r="H18" s="1">
        <v>4.5</v>
      </c>
      <c r="I18" s="1">
        <v>17.600000000000001</v>
      </c>
      <c r="K18" s="1" t="s">
        <v>158</v>
      </c>
      <c r="L18" s="1">
        <v>14</v>
      </c>
      <c r="M18" s="1">
        <v>5.0999999999999996</v>
      </c>
      <c r="N18" s="1">
        <v>7.5</v>
      </c>
      <c r="P18" s="1" t="s">
        <v>233</v>
      </c>
      <c r="Q18" s="1">
        <v>35</v>
      </c>
      <c r="R18" s="1">
        <v>17</v>
      </c>
      <c r="S18" s="1">
        <v>23</v>
      </c>
    </row>
    <row r="19" spans="1:19" x14ac:dyDescent="0.35">
      <c r="A19" s="1" t="s">
        <v>82</v>
      </c>
      <c r="B19" s="1">
        <v>61</v>
      </c>
      <c r="C19" s="1">
        <v>20.6</v>
      </c>
      <c r="D19" s="1">
        <v>73.2</v>
      </c>
      <c r="F19" s="1" t="s">
        <v>142</v>
      </c>
      <c r="G19" s="1">
        <v>5.8</v>
      </c>
      <c r="H19" s="1">
        <v>1.7</v>
      </c>
      <c r="I19" s="1">
        <v>6.4</v>
      </c>
      <c r="K19" s="1" t="s">
        <v>159</v>
      </c>
      <c r="L19" s="1">
        <v>14.9</v>
      </c>
      <c r="M19" s="1">
        <v>6.1</v>
      </c>
      <c r="N19" s="1">
        <v>8.3000000000000007</v>
      </c>
      <c r="P19" s="1" t="s">
        <v>234</v>
      </c>
      <c r="Q19" s="1">
        <v>59</v>
      </c>
      <c r="R19" s="1">
        <v>41</v>
      </c>
      <c r="S19" s="1">
        <v>23</v>
      </c>
    </row>
    <row r="20" spans="1:19" x14ac:dyDescent="0.35">
      <c r="A20" s="1" t="s">
        <v>83</v>
      </c>
      <c r="B20" s="1">
        <v>70</v>
      </c>
      <c r="C20" s="1">
        <v>22.9</v>
      </c>
      <c r="D20" s="1">
        <v>84</v>
      </c>
      <c r="F20" s="1" t="s">
        <v>143</v>
      </c>
      <c r="G20" s="1">
        <v>22.7</v>
      </c>
      <c r="H20" s="1">
        <v>7.2</v>
      </c>
      <c r="I20" s="1">
        <v>27</v>
      </c>
      <c r="K20" s="1" t="s">
        <v>160</v>
      </c>
      <c r="L20" s="1">
        <v>14.3</v>
      </c>
      <c r="M20" s="1">
        <v>5.5</v>
      </c>
      <c r="N20" s="1">
        <v>8.1</v>
      </c>
      <c r="P20" s="1" t="s">
        <v>235</v>
      </c>
      <c r="Q20" s="1">
        <v>318</v>
      </c>
      <c r="R20" s="1">
        <v>177</v>
      </c>
      <c r="S20" s="1">
        <v>112</v>
      </c>
    </row>
    <row r="21" spans="1:19" x14ac:dyDescent="0.35">
      <c r="A21" s="1" t="s">
        <v>84</v>
      </c>
      <c r="B21" s="1">
        <v>114</v>
      </c>
      <c r="C21" s="1">
        <v>36</v>
      </c>
      <c r="D21" s="1">
        <v>134</v>
      </c>
      <c r="F21" s="1" t="s">
        <v>144</v>
      </c>
      <c r="G21" s="1">
        <v>8.3000000000000007</v>
      </c>
      <c r="H21" s="1">
        <v>2.7</v>
      </c>
      <c r="I21" s="1">
        <v>9.9</v>
      </c>
      <c r="K21" s="1" t="s">
        <v>161</v>
      </c>
      <c r="L21" s="1">
        <v>14.5</v>
      </c>
      <c r="M21" s="1">
        <v>5.9</v>
      </c>
      <c r="N21" s="1">
        <v>8.3000000000000007</v>
      </c>
      <c r="P21" s="1" t="s">
        <v>236</v>
      </c>
      <c r="Q21" s="1">
        <v>294</v>
      </c>
      <c r="R21" s="1">
        <v>134</v>
      </c>
      <c r="S21" s="1">
        <v>105</v>
      </c>
    </row>
    <row r="22" spans="1:19" x14ac:dyDescent="0.35">
      <c r="A22" s="1" t="s">
        <v>85</v>
      </c>
      <c r="B22" s="1">
        <v>121.5</v>
      </c>
      <c r="C22" s="1">
        <v>39.5</v>
      </c>
      <c r="D22" s="1">
        <v>138</v>
      </c>
      <c r="F22" s="1" t="s">
        <v>145</v>
      </c>
      <c r="G22" s="1">
        <v>22.7</v>
      </c>
      <c r="H22" s="1">
        <v>7.2</v>
      </c>
      <c r="I22" s="1">
        <v>27</v>
      </c>
      <c r="K22" s="1" t="s">
        <v>162</v>
      </c>
      <c r="L22" s="1">
        <v>14</v>
      </c>
      <c r="M22" s="1">
        <v>5.3</v>
      </c>
      <c r="N22" s="1">
        <v>8.1999999999999993</v>
      </c>
      <c r="P22" s="1" t="s">
        <v>237</v>
      </c>
      <c r="Q22" s="1">
        <v>233</v>
      </c>
      <c r="R22" s="1">
        <v>130</v>
      </c>
      <c r="S22" s="1">
        <v>76</v>
      </c>
    </row>
    <row r="23" spans="1:19" x14ac:dyDescent="0.35">
      <c r="A23" s="1" t="s">
        <v>86</v>
      </c>
      <c r="B23" s="1">
        <v>129</v>
      </c>
      <c r="C23" s="1">
        <v>43</v>
      </c>
      <c r="D23" s="1">
        <v>142</v>
      </c>
      <c r="K23" s="1" t="s">
        <v>163</v>
      </c>
      <c r="L23" s="1">
        <v>15.1</v>
      </c>
      <c r="M23" s="1">
        <v>6.2</v>
      </c>
      <c r="N23" s="1">
        <v>8.1</v>
      </c>
      <c r="P23" s="1" t="s">
        <v>238</v>
      </c>
      <c r="Q23" s="1">
        <v>217</v>
      </c>
      <c r="R23" s="1">
        <v>102</v>
      </c>
      <c r="S23" s="1">
        <v>73</v>
      </c>
    </row>
    <row r="24" spans="1:19" x14ac:dyDescent="0.35">
      <c r="A24" s="1" t="s">
        <v>87</v>
      </c>
      <c r="B24" s="1">
        <v>136</v>
      </c>
      <c r="C24" s="1">
        <v>45</v>
      </c>
      <c r="D24" s="1">
        <v>146</v>
      </c>
      <c r="K24" s="1" t="s">
        <v>164</v>
      </c>
      <c r="L24" s="1">
        <v>14.6</v>
      </c>
      <c r="M24" s="1">
        <v>5.6</v>
      </c>
      <c r="N24" s="1">
        <v>7.9</v>
      </c>
      <c r="P24" s="1" t="s">
        <v>239</v>
      </c>
      <c r="Q24" s="1">
        <v>211</v>
      </c>
      <c r="R24" s="1">
        <v>118</v>
      </c>
      <c r="S24" s="1">
        <v>75</v>
      </c>
    </row>
    <row r="25" spans="1:19" x14ac:dyDescent="0.35">
      <c r="A25" s="1" t="s">
        <v>88</v>
      </c>
      <c r="B25" s="1">
        <v>143</v>
      </c>
      <c r="C25" s="1">
        <v>47</v>
      </c>
      <c r="D25" s="1">
        <v>150</v>
      </c>
      <c r="K25" s="1" t="s">
        <v>165</v>
      </c>
      <c r="L25" s="1">
        <v>22.1</v>
      </c>
      <c r="M25" s="1">
        <v>9.6</v>
      </c>
      <c r="N25" s="1">
        <v>8.8000000000000007</v>
      </c>
      <c r="P25" s="1" t="s">
        <v>240</v>
      </c>
      <c r="Q25" s="1">
        <v>197</v>
      </c>
      <c r="R25" s="1">
        <v>93</v>
      </c>
      <c r="S25" s="1">
        <v>71</v>
      </c>
    </row>
    <row r="26" spans="1:19" x14ac:dyDescent="0.35">
      <c r="A26" s="1" t="s">
        <v>89</v>
      </c>
      <c r="B26" s="1">
        <v>108.5</v>
      </c>
      <c r="C26" s="1">
        <v>36.5</v>
      </c>
      <c r="D26" s="1">
        <v>121.5</v>
      </c>
      <c r="F26" t="s">
        <v>128</v>
      </c>
      <c r="K26" s="1" t="s">
        <v>166</v>
      </c>
      <c r="L26" s="1">
        <v>27.1</v>
      </c>
      <c r="M26" s="1">
        <v>12.6</v>
      </c>
      <c r="N26" s="1">
        <v>12.8</v>
      </c>
      <c r="P26" s="1" t="s">
        <v>241</v>
      </c>
      <c r="Q26" s="1">
        <v>242</v>
      </c>
      <c r="R26" s="1">
        <v>136</v>
      </c>
      <c r="S26" s="1">
        <v>117</v>
      </c>
    </row>
    <row r="27" spans="1:19" x14ac:dyDescent="0.35">
      <c r="A27" s="1" t="s">
        <v>90</v>
      </c>
      <c r="B27" s="1">
        <v>115.8</v>
      </c>
      <c r="C27" s="1">
        <v>39.5</v>
      </c>
      <c r="D27" s="1">
        <v>126.3</v>
      </c>
      <c r="K27" s="1" t="s">
        <v>167</v>
      </c>
      <c r="L27" s="1">
        <v>24</v>
      </c>
      <c r="M27" s="1">
        <v>11</v>
      </c>
      <c r="N27" s="1">
        <v>11.6</v>
      </c>
      <c r="P27" s="1" t="s">
        <v>242</v>
      </c>
      <c r="Q27" s="1">
        <v>225</v>
      </c>
      <c r="R27" s="1">
        <v>106</v>
      </c>
      <c r="S27" s="1">
        <v>111</v>
      </c>
    </row>
    <row r="28" spans="1:19" x14ac:dyDescent="0.35">
      <c r="A28" s="1" t="s">
        <v>91</v>
      </c>
      <c r="B28" s="1">
        <v>123</v>
      </c>
      <c r="C28" s="1">
        <v>42.5</v>
      </c>
      <c r="D28" s="1">
        <v>131</v>
      </c>
      <c r="K28" s="1" t="s">
        <v>168</v>
      </c>
      <c r="L28" s="1">
        <v>23</v>
      </c>
      <c r="M28" s="1">
        <v>10.3</v>
      </c>
      <c r="N28" s="1">
        <v>11.6</v>
      </c>
      <c r="P28" s="1" t="s">
        <v>243</v>
      </c>
      <c r="Q28" s="1">
        <v>171</v>
      </c>
      <c r="R28" s="1">
        <v>93</v>
      </c>
      <c r="S28" s="1">
        <v>96</v>
      </c>
    </row>
    <row r="29" spans="1:19" x14ac:dyDescent="0.35">
      <c r="A29" s="1" t="s">
        <v>92</v>
      </c>
      <c r="B29" s="1">
        <v>130.80000000000001</v>
      </c>
      <c r="C29" s="1">
        <v>44.8</v>
      </c>
      <c r="D29" s="1">
        <v>135.80000000000001</v>
      </c>
      <c r="K29" s="1" t="s">
        <v>169</v>
      </c>
      <c r="L29" s="1">
        <v>27.3</v>
      </c>
      <c r="M29" s="1">
        <v>12.6</v>
      </c>
      <c r="N29" s="1">
        <v>12.8</v>
      </c>
      <c r="P29" s="1" t="s">
        <v>244</v>
      </c>
      <c r="Q29" s="1">
        <v>162</v>
      </c>
      <c r="R29" s="1">
        <v>66</v>
      </c>
      <c r="S29" s="1">
        <v>92</v>
      </c>
    </row>
    <row r="30" spans="1:19" x14ac:dyDescent="0.35">
      <c r="A30" s="1" t="s">
        <v>93</v>
      </c>
      <c r="B30" s="1">
        <v>138.5</v>
      </c>
      <c r="C30" s="1">
        <v>47</v>
      </c>
      <c r="D30" s="1">
        <v>140.5</v>
      </c>
      <c r="K30" s="1" t="s">
        <v>170</v>
      </c>
      <c r="L30" s="1">
        <v>24.1</v>
      </c>
      <c r="M30" s="1">
        <v>11.2</v>
      </c>
      <c r="N30" s="1">
        <v>11.6</v>
      </c>
      <c r="P30" s="1" t="s">
        <v>245</v>
      </c>
      <c r="Q30" s="1">
        <v>134</v>
      </c>
      <c r="R30" s="1">
        <v>77</v>
      </c>
      <c r="S30" s="1">
        <v>12</v>
      </c>
    </row>
    <row r="31" spans="1:19" x14ac:dyDescent="0.35">
      <c r="A31" s="1" t="s">
        <v>94</v>
      </c>
      <c r="B31" s="1">
        <v>147</v>
      </c>
      <c r="C31" s="1">
        <v>49.5</v>
      </c>
      <c r="D31" s="1">
        <v>145.19999999999999</v>
      </c>
      <c r="K31" s="1" t="s">
        <v>171</v>
      </c>
      <c r="L31" s="1">
        <v>23.1</v>
      </c>
      <c r="M31" s="1">
        <v>10.3</v>
      </c>
      <c r="N31" s="1">
        <v>11.6</v>
      </c>
      <c r="P31" s="1" t="s">
        <v>246</v>
      </c>
      <c r="Q31" s="1">
        <v>229</v>
      </c>
      <c r="R31" s="1">
        <v>126</v>
      </c>
      <c r="S31" s="1">
        <v>31</v>
      </c>
    </row>
    <row r="32" spans="1:19" x14ac:dyDescent="0.35">
      <c r="A32" s="1" t="s">
        <v>95</v>
      </c>
      <c r="B32" s="1">
        <v>155</v>
      </c>
      <c r="C32" s="1">
        <v>52</v>
      </c>
      <c r="D32" s="1">
        <v>149.9</v>
      </c>
      <c r="K32" s="1" t="s">
        <v>172</v>
      </c>
      <c r="L32" s="1">
        <v>27.5</v>
      </c>
      <c r="M32" s="1">
        <v>12.8</v>
      </c>
      <c r="N32" s="1">
        <v>13.1</v>
      </c>
      <c r="P32" s="1" t="s">
        <v>247</v>
      </c>
      <c r="Q32" s="1">
        <v>187</v>
      </c>
      <c r="R32" s="1">
        <v>58</v>
      </c>
      <c r="S32" s="1">
        <v>91</v>
      </c>
    </row>
    <row r="33" spans="1:19" x14ac:dyDescent="0.35">
      <c r="A33" s="1" t="s">
        <v>96</v>
      </c>
      <c r="B33" s="1">
        <v>103</v>
      </c>
      <c r="C33" s="1">
        <v>37</v>
      </c>
      <c r="D33" s="1">
        <v>109</v>
      </c>
      <c r="K33" s="1" t="s">
        <v>173</v>
      </c>
      <c r="L33" s="1">
        <v>24.2</v>
      </c>
      <c r="M33" s="1">
        <v>11.2</v>
      </c>
      <c r="N33" s="1">
        <v>11.8</v>
      </c>
      <c r="P33" s="1" t="s">
        <v>248</v>
      </c>
      <c r="Q33" s="1">
        <v>71</v>
      </c>
      <c r="R33" s="1">
        <v>40</v>
      </c>
      <c r="S33" s="1">
        <v>38</v>
      </c>
    </row>
    <row r="34" spans="1:19" x14ac:dyDescent="0.35">
      <c r="A34" s="1" t="s">
        <v>97</v>
      </c>
      <c r="B34" s="1">
        <v>110</v>
      </c>
      <c r="C34" s="1">
        <v>39.5</v>
      </c>
      <c r="D34" s="1">
        <v>114.5</v>
      </c>
      <c r="K34" s="1" t="s">
        <v>174</v>
      </c>
      <c r="L34" s="1">
        <v>23.2</v>
      </c>
      <c r="M34" s="1">
        <v>10.3</v>
      </c>
      <c r="N34" s="1">
        <v>11.8</v>
      </c>
      <c r="P34" s="1" t="s">
        <v>249</v>
      </c>
      <c r="Q34" s="1">
        <v>63</v>
      </c>
      <c r="R34" s="1">
        <v>40</v>
      </c>
      <c r="S34" s="1">
        <v>31</v>
      </c>
    </row>
    <row r="35" spans="1:19" x14ac:dyDescent="0.35">
      <c r="A35" s="1" t="s">
        <v>98</v>
      </c>
      <c r="B35" s="1">
        <v>117</v>
      </c>
      <c r="C35" s="1">
        <v>42</v>
      </c>
      <c r="D35" s="1">
        <v>120</v>
      </c>
      <c r="K35" s="1" t="s">
        <v>175</v>
      </c>
      <c r="L35" s="1">
        <v>39.200000000000003</v>
      </c>
      <c r="M35" s="1">
        <v>17.2</v>
      </c>
      <c r="N35" s="1">
        <v>19.899999999999999</v>
      </c>
      <c r="P35" s="1" t="s">
        <v>250</v>
      </c>
      <c r="Q35" s="1">
        <v>24.7</v>
      </c>
      <c r="R35" s="1">
        <v>15.8</v>
      </c>
      <c r="S35" s="1">
        <v>18.399999999999999</v>
      </c>
    </row>
    <row r="36" spans="1:19" x14ac:dyDescent="0.35">
      <c r="A36" s="1" t="s">
        <v>99</v>
      </c>
      <c r="B36" s="1">
        <v>125.5</v>
      </c>
      <c r="C36" s="1">
        <v>44.5</v>
      </c>
      <c r="D36" s="1">
        <v>125.5</v>
      </c>
      <c r="K36" s="1" t="s">
        <v>176</v>
      </c>
      <c r="L36" s="1">
        <v>35.1</v>
      </c>
      <c r="M36" s="1">
        <v>15.3</v>
      </c>
      <c r="N36" s="1">
        <v>18.3</v>
      </c>
      <c r="P36" s="1" t="s">
        <v>251</v>
      </c>
      <c r="Q36" s="1">
        <v>7.4</v>
      </c>
      <c r="R36" s="1">
        <v>4.7</v>
      </c>
      <c r="S36" s="1">
        <v>5.5</v>
      </c>
    </row>
    <row r="37" spans="1:19" x14ac:dyDescent="0.35">
      <c r="A37" s="1" t="s">
        <v>100</v>
      </c>
      <c r="B37" s="1">
        <v>134</v>
      </c>
      <c r="C37" s="1">
        <v>47</v>
      </c>
      <c r="D37" s="1">
        <v>131</v>
      </c>
      <c r="K37" s="1" t="s">
        <v>177</v>
      </c>
      <c r="L37" s="1">
        <v>33.5</v>
      </c>
      <c r="M37" s="1">
        <v>14</v>
      </c>
      <c r="N37" s="1">
        <v>18.3</v>
      </c>
      <c r="P37" s="1" t="s">
        <v>252</v>
      </c>
      <c r="Q37" s="1">
        <v>64</v>
      </c>
      <c r="R37" s="1">
        <v>28</v>
      </c>
      <c r="S37" s="1">
        <v>21</v>
      </c>
    </row>
    <row r="38" spans="1:19" x14ac:dyDescent="0.35">
      <c r="A38" s="1" t="s">
        <v>101</v>
      </c>
      <c r="B38" s="1">
        <v>143.5</v>
      </c>
      <c r="C38" s="1">
        <v>49.5</v>
      </c>
      <c r="D38" s="1">
        <v>135.5</v>
      </c>
      <c r="K38" s="1" t="s">
        <v>178</v>
      </c>
      <c r="L38" s="1">
        <v>41.1</v>
      </c>
      <c r="M38" s="1">
        <v>19.899999999999999</v>
      </c>
      <c r="N38" s="1">
        <v>21.1</v>
      </c>
      <c r="P38" s="1" t="s">
        <v>253</v>
      </c>
      <c r="Q38" s="1">
        <v>0.56999999999999995</v>
      </c>
      <c r="R38" s="1">
        <v>0.25</v>
      </c>
      <c r="S38" s="1">
        <v>0.17</v>
      </c>
    </row>
    <row r="39" spans="1:19" x14ac:dyDescent="0.35">
      <c r="A39" s="1" t="s">
        <v>102</v>
      </c>
      <c r="B39" s="1">
        <v>153</v>
      </c>
      <c r="C39" s="1">
        <v>52</v>
      </c>
      <c r="D39" s="1">
        <v>140</v>
      </c>
      <c r="K39" s="1" t="s">
        <v>179</v>
      </c>
      <c r="L39" s="1">
        <v>36.799999999999997</v>
      </c>
      <c r="M39" s="1">
        <v>16</v>
      </c>
      <c r="N39" s="1">
        <v>19.5</v>
      </c>
      <c r="P39" s="1" t="s">
        <v>254</v>
      </c>
      <c r="Q39" s="1">
        <v>1.03</v>
      </c>
      <c r="R39" s="1">
        <v>0.5</v>
      </c>
      <c r="S39" s="1">
        <v>0.43</v>
      </c>
    </row>
    <row r="40" spans="1:19" x14ac:dyDescent="0.35">
      <c r="A40" s="1" t="s">
        <v>103</v>
      </c>
      <c r="B40" s="1">
        <v>76</v>
      </c>
      <c r="C40" s="1">
        <v>27</v>
      </c>
      <c r="D40" s="1">
        <v>84</v>
      </c>
      <c r="K40" s="1" t="s">
        <v>180</v>
      </c>
      <c r="L40" s="1">
        <v>35</v>
      </c>
      <c r="M40" s="1">
        <v>14.7</v>
      </c>
      <c r="N40" s="1">
        <v>19.5</v>
      </c>
      <c r="P40" s="1" t="s">
        <v>255</v>
      </c>
      <c r="Q40" s="1">
        <v>0.3</v>
      </c>
      <c r="R40" s="1">
        <v>0.16</v>
      </c>
      <c r="S40" s="1">
        <v>0.11</v>
      </c>
    </row>
    <row r="41" spans="1:19" x14ac:dyDescent="0.35">
      <c r="A41" s="1" t="s">
        <v>104</v>
      </c>
      <c r="B41" s="1">
        <v>83.5</v>
      </c>
      <c r="C41" s="1">
        <v>30</v>
      </c>
      <c r="D41" s="1">
        <v>90</v>
      </c>
      <c r="K41" s="1" t="s">
        <v>181</v>
      </c>
      <c r="L41" s="1">
        <v>42.9</v>
      </c>
      <c r="M41" s="1">
        <v>18.600000000000001</v>
      </c>
      <c r="N41" s="1">
        <v>21.3</v>
      </c>
    </row>
    <row r="42" spans="1:19" x14ac:dyDescent="0.35">
      <c r="A42" s="1" t="s">
        <v>105</v>
      </c>
      <c r="B42" s="1">
        <v>91</v>
      </c>
      <c r="C42" s="1">
        <v>33</v>
      </c>
      <c r="D42" s="1">
        <v>96</v>
      </c>
      <c r="K42" s="1" t="s">
        <v>182</v>
      </c>
      <c r="L42" s="1">
        <v>38.4</v>
      </c>
      <c r="M42" s="1">
        <v>16.7</v>
      </c>
      <c r="N42" s="1">
        <v>20.7</v>
      </c>
    </row>
    <row r="43" spans="1:19" x14ac:dyDescent="0.35">
      <c r="A43" s="1" t="s">
        <v>106</v>
      </c>
      <c r="B43" s="1">
        <v>101</v>
      </c>
      <c r="C43" s="1">
        <v>37.5</v>
      </c>
      <c r="D43" s="1">
        <v>102</v>
      </c>
      <c r="K43" s="1" t="s">
        <v>183</v>
      </c>
      <c r="L43" s="1">
        <v>36.6</v>
      </c>
      <c r="M43" s="1">
        <v>15.1</v>
      </c>
      <c r="N43" s="1">
        <v>20.7</v>
      </c>
    </row>
    <row r="44" spans="1:19" x14ac:dyDescent="0.35">
      <c r="A44" s="1" t="s">
        <v>107</v>
      </c>
      <c r="B44" s="1">
        <v>111</v>
      </c>
      <c r="C44" s="1">
        <v>42</v>
      </c>
      <c r="D44" s="1">
        <v>108</v>
      </c>
      <c r="K44" s="1" t="s">
        <v>184</v>
      </c>
      <c r="L44" s="1">
        <v>4.5</v>
      </c>
      <c r="M44" s="1">
        <v>1.64</v>
      </c>
      <c r="N44" s="1">
        <v>2.7</v>
      </c>
    </row>
    <row r="45" spans="1:19" x14ac:dyDescent="0.35">
      <c r="A45" s="1" t="s">
        <v>108</v>
      </c>
      <c r="B45" s="1">
        <v>37</v>
      </c>
      <c r="C45" s="1">
        <v>14.2</v>
      </c>
      <c r="D45" s="1">
        <v>30</v>
      </c>
      <c r="K45" s="1" t="s">
        <v>185</v>
      </c>
      <c r="L45" s="1">
        <v>4.2</v>
      </c>
      <c r="M45" s="1">
        <v>1.61</v>
      </c>
      <c r="N45" s="1">
        <v>2.6</v>
      </c>
    </row>
    <row r="46" spans="1:19" x14ac:dyDescent="0.35">
      <c r="A46" s="1" t="s">
        <v>109</v>
      </c>
      <c r="B46" s="1">
        <v>39</v>
      </c>
      <c r="C46" s="1">
        <v>14.3</v>
      </c>
      <c r="D46" s="1">
        <v>31.5</v>
      </c>
      <c r="K46" s="1" t="s">
        <v>186</v>
      </c>
      <c r="L46" s="1">
        <v>3.9</v>
      </c>
      <c r="M46" s="1">
        <v>1.3</v>
      </c>
      <c r="N46" s="1">
        <v>2.6</v>
      </c>
    </row>
    <row r="47" spans="1:19" x14ac:dyDescent="0.35">
      <c r="A47" s="1" t="s">
        <v>110</v>
      </c>
      <c r="B47" s="1">
        <v>22</v>
      </c>
      <c r="C47" s="1">
        <v>7.6</v>
      </c>
      <c r="D47" s="1">
        <v>22.6</v>
      </c>
      <c r="K47" s="1" t="s">
        <v>187</v>
      </c>
      <c r="L47" s="1">
        <v>4.7</v>
      </c>
      <c r="M47" s="1">
        <v>1.8</v>
      </c>
      <c r="N47" s="1">
        <v>2.9</v>
      </c>
    </row>
    <row r="48" spans="1:19" x14ac:dyDescent="0.35">
      <c r="A48" s="1" t="s">
        <v>111</v>
      </c>
      <c r="B48" s="1">
        <v>37.5</v>
      </c>
      <c r="C48" s="1">
        <v>14.9</v>
      </c>
      <c r="D48" s="1">
        <v>31.3</v>
      </c>
      <c r="K48" s="1" t="s">
        <v>188</v>
      </c>
      <c r="L48" s="1">
        <v>4.4000000000000004</v>
      </c>
      <c r="M48" s="1">
        <v>1.6</v>
      </c>
      <c r="N48" s="1">
        <v>2.8</v>
      </c>
    </row>
    <row r="49" spans="1:14" x14ac:dyDescent="0.35">
      <c r="A49" s="1" t="s">
        <v>112</v>
      </c>
      <c r="B49" s="1">
        <v>54.5</v>
      </c>
      <c r="C49" s="1">
        <v>20.5</v>
      </c>
      <c r="D49" s="1">
        <v>45.5</v>
      </c>
      <c r="K49" s="1" t="s">
        <v>189</v>
      </c>
      <c r="L49" s="1">
        <v>4.0999999999999996</v>
      </c>
      <c r="M49" s="1">
        <v>1.6</v>
      </c>
      <c r="N49" s="1">
        <v>2.8</v>
      </c>
    </row>
    <row r="50" spans="1:14" x14ac:dyDescent="0.35">
      <c r="A50" s="1" t="s">
        <v>113</v>
      </c>
      <c r="B50" s="1">
        <v>64</v>
      </c>
      <c r="C50" s="1">
        <v>21</v>
      </c>
      <c r="D50" s="1">
        <v>78</v>
      </c>
      <c r="K50" s="1" t="s">
        <v>190</v>
      </c>
      <c r="L50" s="1">
        <v>12</v>
      </c>
      <c r="M50" s="1">
        <v>6.1</v>
      </c>
      <c r="N50" s="1">
        <v>5.6</v>
      </c>
    </row>
    <row r="51" spans="1:14" x14ac:dyDescent="0.35">
      <c r="A51" s="1" t="s">
        <v>114</v>
      </c>
      <c r="B51" s="1">
        <v>15.7</v>
      </c>
      <c r="C51" s="1">
        <v>5.4</v>
      </c>
      <c r="D51" s="1">
        <v>15</v>
      </c>
      <c r="K51" s="1" t="s">
        <v>191</v>
      </c>
      <c r="L51" s="1">
        <v>9.8000000000000007</v>
      </c>
      <c r="M51" s="1">
        <v>5.0999999999999996</v>
      </c>
      <c r="N51" s="1">
        <v>5</v>
      </c>
    </row>
    <row r="52" spans="1:14" x14ac:dyDescent="0.35">
      <c r="A52" s="1" t="s">
        <v>115</v>
      </c>
      <c r="B52" s="1">
        <v>14.6</v>
      </c>
      <c r="C52" s="1">
        <v>4.5</v>
      </c>
      <c r="D52" s="1">
        <v>15</v>
      </c>
      <c r="K52" s="1" t="s">
        <v>192</v>
      </c>
      <c r="L52" s="1">
        <v>16.399999999999999</v>
      </c>
      <c r="M52" s="1">
        <v>9.1</v>
      </c>
      <c r="N52" s="1">
        <v>8</v>
      </c>
    </row>
    <row r="53" spans="1:14" x14ac:dyDescent="0.35">
      <c r="A53" s="1" t="s">
        <v>116</v>
      </c>
      <c r="B53" s="1">
        <v>88</v>
      </c>
      <c r="C53" s="1">
        <v>26</v>
      </c>
      <c r="D53" s="1">
        <v>104</v>
      </c>
      <c r="K53" s="1" t="s">
        <v>193</v>
      </c>
      <c r="L53" s="1">
        <v>14.2</v>
      </c>
      <c r="M53" s="1">
        <v>8</v>
      </c>
      <c r="N53" s="1">
        <v>6.9</v>
      </c>
    </row>
    <row r="54" spans="1:14" x14ac:dyDescent="0.35">
      <c r="A54" s="1" t="s">
        <v>117</v>
      </c>
      <c r="B54" s="1">
        <v>105</v>
      </c>
      <c r="C54" s="1">
        <v>31</v>
      </c>
      <c r="D54" s="1">
        <v>129</v>
      </c>
      <c r="K54" s="1" t="s">
        <v>194</v>
      </c>
      <c r="L54" s="1">
        <v>20.5</v>
      </c>
      <c r="M54" s="1">
        <v>9.39</v>
      </c>
      <c r="N54" s="1">
        <v>9.6</v>
      </c>
    </row>
    <row r="55" spans="1:14" x14ac:dyDescent="0.35">
      <c r="A55" s="1" t="s">
        <v>118</v>
      </c>
      <c r="B55" s="1">
        <v>114</v>
      </c>
      <c r="C55" s="1">
        <v>33</v>
      </c>
      <c r="D55" s="1">
        <v>142</v>
      </c>
      <c r="K55" s="1" t="s">
        <v>195</v>
      </c>
      <c r="L55" s="1">
        <v>18.100000000000001</v>
      </c>
      <c r="M55" s="1">
        <v>8.48</v>
      </c>
      <c r="N55" s="1">
        <v>8.8000000000000007</v>
      </c>
    </row>
    <row r="56" spans="1:14" x14ac:dyDescent="0.35">
      <c r="A56" s="1" t="s">
        <v>119</v>
      </c>
      <c r="B56" s="1">
        <v>31</v>
      </c>
      <c r="C56" s="1">
        <v>12.7</v>
      </c>
      <c r="D56" s="1">
        <v>23</v>
      </c>
      <c r="K56" s="1" t="s">
        <v>196</v>
      </c>
      <c r="L56" s="1">
        <v>17.399999999999999</v>
      </c>
      <c r="M56" s="1">
        <v>7.79</v>
      </c>
      <c r="N56" s="1">
        <v>8.8000000000000007</v>
      </c>
    </row>
    <row r="57" spans="1:14" x14ac:dyDescent="0.35">
      <c r="A57" s="1" t="s">
        <v>120</v>
      </c>
      <c r="B57" s="1">
        <v>13</v>
      </c>
      <c r="C57" s="1">
        <v>6.5</v>
      </c>
      <c r="D57" s="1">
        <v>13</v>
      </c>
      <c r="K57" s="1" t="s">
        <v>197</v>
      </c>
      <c r="L57" s="1">
        <v>20.6</v>
      </c>
      <c r="M57" s="1">
        <v>9.6199999999999992</v>
      </c>
      <c r="N57" s="1">
        <v>9.6</v>
      </c>
    </row>
    <row r="58" spans="1:14" x14ac:dyDescent="0.35">
      <c r="A58" s="1" t="s">
        <v>121</v>
      </c>
      <c r="B58" s="1">
        <v>28</v>
      </c>
      <c r="C58" s="1">
        <v>10</v>
      </c>
      <c r="D58" s="1">
        <v>44</v>
      </c>
      <c r="K58" s="1" t="s">
        <v>198</v>
      </c>
      <c r="L58" s="1">
        <v>18</v>
      </c>
      <c r="M58" s="1">
        <v>8.48</v>
      </c>
      <c r="N58" s="1">
        <v>8.8000000000000007</v>
      </c>
    </row>
    <row r="59" spans="1:14" x14ac:dyDescent="0.35">
      <c r="A59" s="1" t="s">
        <v>122</v>
      </c>
      <c r="B59" s="1">
        <v>39</v>
      </c>
      <c r="C59" s="1">
        <v>14</v>
      </c>
      <c r="D59" s="1">
        <v>60</v>
      </c>
      <c r="K59" s="1" t="s">
        <v>199</v>
      </c>
      <c r="L59" s="1">
        <v>17.5</v>
      </c>
      <c r="M59" s="1">
        <v>7.79</v>
      </c>
      <c r="N59" s="1">
        <v>8.8000000000000007</v>
      </c>
    </row>
    <row r="60" spans="1:14" x14ac:dyDescent="0.35">
      <c r="A60" s="1" t="s">
        <v>123</v>
      </c>
      <c r="B60" s="1">
        <v>49</v>
      </c>
      <c r="C60" s="1">
        <v>17</v>
      </c>
      <c r="D60" s="1">
        <v>70</v>
      </c>
      <c r="K60" s="1" t="s">
        <v>200</v>
      </c>
      <c r="L60" s="1">
        <v>20.8</v>
      </c>
      <c r="M60" s="1">
        <v>9.6199999999999992</v>
      </c>
      <c r="N60" s="1">
        <v>9.9</v>
      </c>
    </row>
    <row r="61" spans="1:14" x14ac:dyDescent="0.35">
      <c r="A61" s="1" t="s">
        <v>124</v>
      </c>
      <c r="B61" s="1">
        <v>10</v>
      </c>
      <c r="C61" s="1">
        <v>4</v>
      </c>
      <c r="D61" s="1">
        <v>11</v>
      </c>
      <c r="K61" s="1" t="s">
        <v>201</v>
      </c>
      <c r="L61" s="1">
        <v>18.3</v>
      </c>
      <c r="M61" s="1">
        <v>8.48</v>
      </c>
      <c r="N61" s="1">
        <v>8.9</v>
      </c>
    </row>
    <row r="62" spans="1:14" x14ac:dyDescent="0.35">
      <c r="A62" s="1" t="s">
        <v>125</v>
      </c>
      <c r="B62" s="1">
        <v>12</v>
      </c>
      <c r="C62" s="1">
        <v>4</v>
      </c>
      <c r="D62" s="1">
        <v>15</v>
      </c>
      <c r="K62" s="1" t="s">
        <v>202</v>
      </c>
      <c r="L62" s="1">
        <v>17.5</v>
      </c>
      <c r="M62" s="1">
        <v>7.79</v>
      </c>
      <c r="N62" s="1">
        <v>8.9</v>
      </c>
    </row>
    <row r="63" spans="1:14" x14ac:dyDescent="0.35">
      <c r="A63" s="1" t="s">
        <v>126</v>
      </c>
      <c r="B63" s="1">
        <v>18</v>
      </c>
      <c r="C63" s="1">
        <v>6</v>
      </c>
      <c r="D63" s="1">
        <v>28</v>
      </c>
      <c r="K63" s="1" t="s">
        <v>203</v>
      </c>
      <c r="L63" s="1">
        <v>17.3</v>
      </c>
      <c r="M63" s="1">
        <v>8.02</v>
      </c>
      <c r="N63" s="1">
        <v>8.1999999999999993</v>
      </c>
    </row>
    <row r="64" spans="1:14" x14ac:dyDescent="0.35">
      <c r="A64" s="1" t="s">
        <v>127</v>
      </c>
      <c r="B64" s="1">
        <v>25</v>
      </c>
      <c r="C64" s="1">
        <v>8</v>
      </c>
      <c r="D64" s="1">
        <v>34</v>
      </c>
      <c r="K64" s="1" t="s">
        <v>204</v>
      </c>
      <c r="L64" s="1">
        <v>15.3</v>
      </c>
      <c r="M64" s="1">
        <v>7.1</v>
      </c>
      <c r="N64" s="1">
        <v>7.4</v>
      </c>
    </row>
    <row r="65" spans="1:14" x14ac:dyDescent="0.35">
      <c r="K65" s="1" t="s">
        <v>205</v>
      </c>
      <c r="L65" s="1">
        <v>14.7</v>
      </c>
      <c r="M65" s="1">
        <v>6.42</v>
      </c>
      <c r="N65" s="1">
        <v>7.4</v>
      </c>
    </row>
    <row r="66" spans="1:14" x14ac:dyDescent="0.35">
      <c r="A66" t="s">
        <v>128</v>
      </c>
      <c r="K66" s="1" t="s">
        <v>206</v>
      </c>
      <c r="L66" s="1">
        <v>17.399999999999999</v>
      </c>
      <c r="M66" s="1">
        <v>8.02</v>
      </c>
      <c r="N66" s="1">
        <v>8.1999999999999993</v>
      </c>
    </row>
    <row r="67" spans="1:14" x14ac:dyDescent="0.35">
      <c r="K67" s="1" t="s">
        <v>207</v>
      </c>
      <c r="L67" s="1">
        <v>15.4</v>
      </c>
      <c r="M67" s="1">
        <v>7.11</v>
      </c>
      <c r="N67" s="1">
        <v>7.4</v>
      </c>
    </row>
    <row r="68" spans="1:14" x14ac:dyDescent="0.35">
      <c r="K68" s="1" t="s">
        <v>208</v>
      </c>
      <c r="L68" s="1">
        <v>14.7</v>
      </c>
      <c r="M68" s="1">
        <v>6.64</v>
      </c>
      <c r="N68" s="1">
        <v>7.4</v>
      </c>
    </row>
    <row r="69" spans="1:14" x14ac:dyDescent="0.35">
      <c r="K69" s="1" t="s">
        <v>209</v>
      </c>
      <c r="L69" s="1">
        <v>17.5</v>
      </c>
      <c r="M69" s="1">
        <v>8.25</v>
      </c>
      <c r="N69" s="1">
        <v>8.3000000000000007</v>
      </c>
    </row>
    <row r="70" spans="1:14" x14ac:dyDescent="0.35">
      <c r="K70" s="1" t="s">
        <v>210</v>
      </c>
      <c r="L70" s="1">
        <v>15.4</v>
      </c>
      <c r="M70" s="1">
        <v>7.1</v>
      </c>
      <c r="N70" s="1">
        <v>7.6</v>
      </c>
    </row>
    <row r="71" spans="1:14" x14ac:dyDescent="0.35">
      <c r="K71" s="1" t="s">
        <v>211</v>
      </c>
      <c r="L71" s="1">
        <v>14.8</v>
      </c>
      <c r="M71" s="1">
        <v>6.64</v>
      </c>
      <c r="N71" s="1">
        <v>7.6</v>
      </c>
    </row>
    <row r="72" spans="1:14" x14ac:dyDescent="0.35">
      <c r="K72" s="1" t="s">
        <v>212</v>
      </c>
      <c r="L72" s="1">
        <v>32.6</v>
      </c>
      <c r="M72" s="1">
        <v>15.12</v>
      </c>
      <c r="N72" s="1">
        <v>15.4</v>
      </c>
    </row>
    <row r="73" spans="1:14" x14ac:dyDescent="0.35">
      <c r="K73" s="1" t="s">
        <v>213</v>
      </c>
      <c r="L73" s="1">
        <v>28.8</v>
      </c>
      <c r="M73" s="1">
        <v>13.29</v>
      </c>
      <c r="N73" s="1">
        <v>14</v>
      </c>
    </row>
    <row r="74" spans="1:14" x14ac:dyDescent="0.35">
      <c r="K74" s="1" t="s">
        <v>214</v>
      </c>
      <c r="L74" s="1">
        <v>27.7</v>
      </c>
      <c r="M74" s="1">
        <v>12.37</v>
      </c>
      <c r="N74" s="1">
        <v>14</v>
      </c>
    </row>
    <row r="75" spans="1:14" x14ac:dyDescent="0.35">
      <c r="K75" s="1" t="s">
        <v>215</v>
      </c>
      <c r="L75" s="1">
        <v>32.799999999999997</v>
      </c>
      <c r="M75" s="1">
        <v>15.35</v>
      </c>
      <c r="N75" s="1">
        <v>15.4</v>
      </c>
    </row>
    <row r="76" spans="1:14" x14ac:dyDescent="0.35">
      <c r="K76" s="1" t="s">
        <v>216</v>
      </c>
      <c r="L76" s="1">
        <v>29</v>
      </c>
      <c r="M76" s="1">
        <v>13.52</v>
      </c>
      <c r="N76" s="1">
        <v>14</v>
      </c>
    </row>
    <row r="77" spans="1:14" x14ac:dyDescent="0.35">
      <c r="K77" s="1" t="s">
        <v>217</v>
      </c>
      <c r="L77" s="1">
        <v>27.8</v>
      </c>
      <c r="M77" s="1">
        <v>12.37</v>
      </c>
      <c r="N77" s="1">
        <v>14</v>
      </c>
    </row>
    <row r="78" spans="1:14" x14ac:dyDescent="0.35">
      <c r="K78" s="1" t="s">
        <v>218</v>
      </c>
      <c r="L78" s="1">
        <v>33.1</v>
      </c>
      <c r="M78" s="1">
        <v>15.35</v>
      </c>
      <c r="N78" s="1">
        <v>15.7</v>
      </c>
    </row>
    <row r="79" spans="1:14" x14ac:dyDescent="0.35">
      <c r="K79" s="1" t="s">
        <v>219</v>
      </c>
      <c r="L79" s="1">
        <v>29.1</v>
      </c>
      <c r="M79" s="1">
        <v>13.52</v>
      </c>
      <c r="N79" s="1">
        <v>14.2</v>
      </c>
    </row>
    <row r="80" spans="1:14" x14ac:dyDescent="0.35">
      <c r="K80" s="1" t="s">
        <v>220</v>
      </c>
      <c r="L80" s="1">
        <v>27.9</v>
      </c>
      <c r="M80" s="1">
        <v>12.37</v>
      </c>
      <c r="N80" s="1">
        <v>14.2</v>
      </c>
    </row>
  </sheetData>
  <sheetProtection password="CCCB" sheet="1" objects="1" scenarios="1"/>
  <mergeCells count="12">
    <mergeCell ref="K3:K4"/>
    <mergeCell ref="L3:N3"/>
    <mergeCell ref="K5:N5"/>
    <mergeCell ref="P3:P4"/>
    <mergeCell ref="Q3:S3"/>
    <mergeCell ref="P5:S5"/>
    <mergeCell ref="A3:A4"/>
    <mergeCell ref="B3:D3"/>
    <mergeCell ref="A5:D5"/>
    <mergeCell ref="F3:F4"/>
    <mergeCell ref="G3:I3"/>
    <mergeCell ref="F5:I5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E20" sqref="E20"/>
    </sheetView>
  </sheetViews>
  <sheetFormatPr baseColWidth="10" defaultRowHeight="14.5" x14ac:dyDescent="0.35"/>
  <cols>
    <col min="1" max="1" width="24.7265625" customWidth="1"/>
    <col min="2" max="8" width="10.7265625" customWidth="1"/>
  </cols>
  <sheetData>
    <row r="1" spans="1:11" ht="15.5" x14ac:dyDescent="0.35">
      <c r="A1" s="63" t="s">
        <v>281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7.5" customHeight="1" x14ac:dyDescent="0.3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8" customHeight="1" x14ac:dyDescent="0.35">
      <c r="A3" s="48"/>
      <c r="B3" s="48"/>
      <c r="C3" s="52" t="s">
        <v>0</v>
      </c>
      <c r="D3" s="53" t="s">
        <v>6</v>
      </c>
      <c r="E3" s="53" t="s">
        <v>7</v>
      </c>
      <c r="F3" s="53" t="s">
        <v>23</v>
      </c>
      <c r="G3" s="53" t="s">
        <v>8</v>
      </c>
      <c r="H3" s="53" t="s">
        <v>9</v>
      </c>
      <c r="I3" s="16"/>
      <c r="J3" s="16"/>
      <c r="K3" s="16"/>
    </row>
    <row r="4" spans="1:11" ht="18" customHeight="1" x14ac:dyDescent="0.35">
      <c r="A4" s="48" t="s">
        <v>33</v>
      </c>
      <c r="B4" s="51"/>
      <c r="C4" s="57"/>
      <c r="D4" s="58" t="s">
        <v>10</v>
      </c>
      <c r="E4" s="58" t="s">
        <v>11</v>
      </c>
      <c r="F4" s="58" t="s">
        <v>11</v>
      </c>
      <c r="G4" s="58" t="s">
        <v>11</v>
      </c>
      <c r="H4" s="58" t="s">
        <v>11</v>
      </c>
      <c r="I4" s="16"/>
      <c r="J4" s="16"/>
      <c r="K4" s="16"/>
    </row>
    <row r="5" spans="1:11" ht="18" customHeight="1" x14ac:dyDescent="0.35">
      <c r="A5" s="49" t="s">
        <v>22</v>
      </c>
      <c r="B5" s="50"/>
      <c r="C5" s="54"/>
      <c r="D5" s="55"/>
      <c r="E5" s="55"/>
      <c r="F5" s="55"/>
      <c r="G5" s="55"/>
      <c r="H5" s="56"/>
      <c r="I5" s="16"/>
      <c r="J5" s="16"/>
      <c r="K5" s="16"/>
    </row>
    <row r="6" spans="1:11" ht="18" customHeight="1" x14ac:dyDescent="0.35">
      <c r="A6" s="25" t="s">
        <v>15</v>
      </c>
      <c r="B6" s="38" t="s">
        <v>22</v>
      </c>
      <c r="C6" s="39" t="s">
        <v>3</v>
      </c>
      <c r="D6" s="26">
        <v>7.5</v>
      </c>
      <c r="E6" s="27">
        <v>3</v>
      </c>
      <c r="F6" s="60">
        <v>1.7</v>
      </c>
      <c r="G6" s="26">
        <v>1.2</v>
      </c>
      <c r="H6" s="28">
        <v>4.7</v>
      </c>
      <c r="I6" s="16"/>
      <c r="J6" s="18"/>
      <c r="K6" s="22"/>
    </row>
    <row r="7" spans="1:11" ht="18" customHeight="1" x14ac:dyDescent="0.35">
      <c r="A7" s="29" t="s">
        <v>15</v>
      </c>
      <c r="B7" s="38" t="s">
        <v>22</v>
      </c>
      <c r="C7" s="39" t="s">
        <v>3</v>
      </c>
      <c r="D7" s="17">
        <v>10</v>
      </c>
      <c r="E7" s="23">
        <v>4</v>
      </c>
      <c r="F7" s="61">
        <v>2.2000000000000002</v>
      </c>
      <c r="G7" s="17">
        <v>1.6</v>
      </c>
      <c r="H7" s="30">
        <v>6.3</v>
      </c>
      <c r="I7" s="16"/>
      <c r="J7" s="18"/>
      <c r="K7" s="22"/>
    </row>
    <row r="8" spans="1:11" ht="18" customHeight="1" x14ac:dyDescent="0.35">
      <c r="A8" s="29" t="s">
        <v>16</v>
      </c>
      <c r="B8" s="38" t="s">
        <v>22</v>
      </c>
      <c r="C8" s="39" t="s">
        <v>3</v>
      </c>
      <c r="D8" s="17">
        <v>7.5</v>
      </c>
      <c r="E8" s="23">
        <v>2.4</v>
      </c>
      <c r="F8" s="61">
        <v>1.3</v>
      </c>
      <c r="G8" s="17">
        <v>1</v>
      </c>
      <c r="H8" s="30">
        <v>4</v>
      </c>
      <c r="I8" s="16"/>
      <c r="J8" s="18"/>
      <c r="K8" s="22"/>
    </row>
    <row r="9" spans="1:11" ht="18" customHeight="1" x14ac:dyDescent="0.35">
      <c r="A9" s="29" t="s">
        <v>16</v>
      </c>
      <c r="B9" s="38" t="s">
        <v>22</v>
      </c>
      <c r="C9" s="39" t="s">
        <v>3</v>
      </c>
      <c r="D9" s="17">
        <v>10</v>
      </c>
      <c r="E9" s="23">
        <v>3.2</v>
      </c>
      <c r="F9" s="61">
        <v>1.8</v>
      </c>
      <c r="G9" s="17">
        <v>1.3</v>
      </c>
      <c r="H9" s="30">
        <v>5.3</v>
      </c>
      <c r="I9" s="16"/>
      <c r="J9" s="18"/>
      <c r="K9" s="22"/>
    </row>
    <row r="10" spans="1:11" ht="18" customHeight="1" x14ac:dyDescent="0.35">
      <c r="A10" s="29" t="s">
        <v>17</v>
      </c>
      <c r="B10" s="38" t="s">
        <v>22</v>
      </c>
      <c r="C10" s="39" t="s">
        <v>3</v>
      </c>
      <c r="D10" s="17">
        <v>7.5</v>
      </c>
      <c r="E10" s="23">
        <v>3.4</v>
      </c>
      <c r="F10" s="61">
        <v>1.9</v>
      </c>
      <c r="G10" s="17">
        <v>1.4</v>
      </c>
      <c r="H10" s="30">
        <v>5.3</v>
      </c>
      <c r="I10" s="16"/>
      <c r="J10" s="18"/>
      <c r="K10" s="22"/>
    </row>
    <row r="11" spans="1:11" ht="18" customHeight="1" x14ac:dyDescent="0.35">
      <c r="A11" s="29" t="s">
        <v>17</v>
      </c>
      <c r="B11" s="38" t="s">
        <v>22</v>
      </c>
      <c r="C11" s="39" t="s">
        <v>3</v>
      </c>
      <c r="D11" s="17">
        <v>10</v>
      </c>
      <c r="E11" s="23">
        <v>4.5</v>
      </c>
      <c r="F11" s="61">
        <v>2.5</v>
      </c>
      <c r="G11" s="17">
        <v>1.8</v>
      </c>
      <c r="H11" s="30">
        <v>7.1</v>
      </c>
      <c r="I11" s="16"/>
      <c r="J11" s="18"/>
      <c r="K11" s="22"/>
    </row>
    <row r="12" spans="1:11" ht="18" customHeight="1" x14ac:dyDescent="0.35">
      <c r="A12" s="31" t="s">
        <v>2</v>
      </c>
      <c r="B12" s="38" t="s">
        <v>22</v>
      </c>
      <c r="C12" s="39" t="s">
        <v>3</v>
      </c>
      <c r="D12" s="21">
        <v>7.5</v>
      </c>
      <c r="E12" s="24">
        <v>3</v>
      </c>
      <c r="F12" s="62">
        <v>1.7</v>
      </c>
      <c r="G12" s="21">
        <v>1.3</v>
      </c>
      <c r="H12" s="32">
        <v>4.3</v>
      </c>
      <c r="I12" s="20"/>
      <c r="J12" s="18"/>
      <c r="K12" s="22"/>
    </row>
    <row r="13" spans="1:11" ht="18" customHeight="1" x14ac:dyDescent="0.35">
      <c r="A13" s="29" t="s">
        <v>2</v>
      </c>
      <c r="B13" s="38" t="s">
        <v>22</v>
      </c>
      <c r="C13" s="39" t="s">
        <v>3</v>
      </c>
      <c r="D13" s="17">
        <v>10</v>
      </c>
      <c r="E13" s="23">
        <v>4.0999999999999996</v>
      </c>
      <c r="F13" s="61">
        <v>2.2999999999999998</v>
      </c>
      <c r="G13" s="17">
        <v>1.7</v>
      </c>
      <c r="H13" s="30">
        <v>5.8</v>
      </c>
      <c r="I13" s="16"/>
      <c r="J13" s="18"/>
      <c r="K13" s="22"/>
    </row>
    <row r="14" spans="1:11" ht="18" customHeight="1" x14ac:dyDescent="0.35">
      <c r="A14" s="29" t="s">
        <v>12</v>
      </c>
      <c r="B14" s="38" t="s">
        <v>22</v>
      </c>
      <c r="C14" s="39" t="s">
        <v>3</v>
      </c>
      <c r="D14" s="17">
        <v>7.5</v>
      </c>
      <c r="E14" s="23">
        <v>3.6</v>
      </c>
      <c r="F14" s="61">
        <v>2</v>
      </c>
      <c r="G14" s="17">
        <v>1.5</v>
      </c>
      <c r="H14" s="30">
        <v>3.7</v>
      </c>
      <c r="I14" s="16"/>
      <c r="J14" s="18"/>
      <c r="K14" s="22"/>
    </row>
    <row r="15" spans="1:11" ht="18" customHeight="1" x14ac:dyDescent="0.35">
      <c r="A15" s="29" t="s">
        <v>12</v>
      </c>
      <c r="B15" s="38" t="s">
        <v>22</v>
      </c>
      <c r="C15" s="39" t="s">
        <v>3</v>
      </c>
      <c r="D15" s="17">
        <v>10</v>
      </c>
      <c r="E15" s="23">
        <v>4.7</v>
      </c>
      <c r="F15" s="61">
        <v>2.6</v>
      </c>
      <c r="G15" s="17">
        <v>2.1</v>
      </c>
      <c r="H15" s="30">
        <v>4.9000000000000004</v>
      </c>
      <c r="I15" s="16"/>
      <c r="J15" s="18"/>
      <c r="K15" s="22"/>
    </row>
    <row r="16" spans="1:11" ht="18" customHeight="1" x14ac:dyDescent="0.35">
      <c r="A16" s="31" t="s">
        <v>18</v>
      </c>
      <c r="B16" s="46" t="s">
        <v>22</v>
      </c>
      <c r="C16" s="47" t="s">
        <v>3</v>
      </c>
      <c r="D16" s="21">
        <v>5</v>
      </c>
      <c r="E16" s="24">
        <v>3.7</v>
      </c>
      <c r="F16" s="62">
        <v>2.6</v>
      </c>
      <c r="G16" s="21">
        <v>2.4</v>
      </c>
      <c r="H16" s="32">
        <v>2.5</v>
      </c>
      <c r="I16" s="20"/>
      <c r="J16" s="44"/>
      <c r="K16" s="45"/>
    </row>
    <row r="17" spans="1:11" ht="18" customHeight="1" x14ac:dyDescent="0.35">
      <c r="A17" s="29" t="s">
        <v>18</v>
      </c>
      <c r="B17" s="38" t="s">
        <v>22</v>
      </c>
      <c r="C17" s="39" t="s">
        <v>3</v>
      </c>
      <c r="D17" s="17">
        <v>7.5</v>
      </c>
      <c r="E17" s="23">
        <v>5.6</v>
      </c>
      <c r="F17" s="61">
        <v>3.9</v>
      </c>
      <c r="G17" s="17">
        <v>3.7</v>
      </c>
      <c r="H17" s="30">
        <v>3.7</v>
      </c>
      <c r="I17" s="16"/>
      <c r="J17" s="18"/>
      <c r="K17" s="22"/>
    </row>
    <row r="18" spans="1:11" ht="18" customHeight="1" x14ac:dyDescent="0.35">
      <c r="A18" s="29" t="s">
        <v>19</v>
      </c>
      <c r="B18" s="38" t="s">
        <v>22</v>
      </c>
      <c r="C18" s="39" t="s">
        <v>3</v>
      </c>
      <c r="D18" s="17">
        <v>5</v>
      </c>
      <c r="E18" s="23">
        <v>3.3</v>
      </c>
      <c r="F18" s="61">
        <v>2.2999999999999998</v>
      </c>
      <c r="G18" s="17">
        <v>2</v>
      </c>
      <c r="H18" s="30">
        <v>2.4</v>
      </c>
      <c r="I18" s="16"/>
      <c r="J18" s="18"/>
      <c r="K18" s="22"/>
    </row>
    <row r="19" spans="1:11" ht="18" customHeight="1" x14ac:dyDescent="0.35">
      <c r="A19" s="29" t="s">
        <v>19</v>
      </c>
      <c r="B19" s="38" t="s">
        <v>22</v>
      </c>
      <c r="C19" s="39" t="s">
        <v>3</v>
      </c>
      <c r="D19" s="17">
        <v>7.5</v>
      </c>
      <c r="E19" s="23">
        <v>4.9000000000000004</v>
      </c>
      <c r="F19" s="61">
        <v>3.4</v>
      </c>
      <c r="G19" s="17">
        <v>3</v>
      </c>
      <c r="H19" s="30">
        <v>3.6</v>
      </c>
      <c r="I19" s="16"/>
      <c r="J19" s="18"/>
      <c r="K19" s="22"/>
    </row>
    <row r="20" spans="1:11" ht="18" customHeight="1" x14ac:dyDescent="0.35">
      <c r="A20" s="29" t="s">
        <v>20</v>
      </c>
      <c r="B20" s="38" t="s">
        <v>22</v>
      </c>
      <c r="C20" s="39" t="s">
        <v>3</v>
      </c>
      <c r="D20" s="17">
        <v>5</v>
      </c>
      <c r="E20" s="23">
        <v>5.2</v>
      </c>
      <c r="F20" s="61">
        <v>3.6</v>
      </c>
      <c r="G20" s="17">
        <v>3.8</v>
      </c>
      <c r="H20" s="30">
        <v>3.6</v>
      </c>
      <c r="I20" s="16"/>
      <c r="J20" s="18"/>
      <c r="K20" s="22"/>
    </row>
    <row r="21" spans="1:11" ht="18" customHeight="1" x14ac:dyDescent="0.35">
      <c r="A21" s="29" t="s">
        <v>20</v>
      </c>
      <c r="B21" s="38" t="s">
        <v>22</v>
      </c>
      <c r="C21" s="39" t="s">
        <v>3</v>
      </c>
      <c r="D21" s="17">
        <v>7.5</v>
      </c>
      <c r="E21" s="23">
        <v>7.9</v>
      </c>
      <c r="F21" s="61">
        <v>5.5</v>
      </c>
      <c r="G21" s="17">
        <v>5.7</v>
      </c>
      <c r="H21" s="30">
        <v>5.4</v>
      </c>
      <c r="I21" s="16"/>
      <c r="J21" s="18"/>
      <c r="K21" s="22"/>
    </row>
    <row r="22" spans="1:11" ht="18" customHeight="1" x14ac:dyDescent="0.35">
      <c r="A22" s="29" t="s">
        <v>21</v>
      </c>
      <c r="B22" s="38" t="s">
        <v>22</v>
      </c>
      <c r="C22" s="39" t="s">
        <v>3</v>
      </c>
      <c r="D22" s="17">
        <v>5</v>
      </c>
      <c r="E22" s="23">
        <v>4.4000000000000004</v>
      </c>
      <c r="F22" s="61">
        <v>3.1</v>
      </c>
      <c r="G22" s="17">
        <v>2.8</v>
      </c>
      <c r="H22" s="30">
        <v>2.9</v>
      </c>
      <c r="I22" s="16"/>
      <c r="J22" s="18"/>
      <c r="K22" s="22"/>
    </row>
    <row r="23" spans="1:11" ht="18" customHeight="1" x14ac:dyDescent="0.35">
      <c r="A23" s="33" t="s">
        <v>21</v>
      </c>
      <c r="B23" s="38" t="s">
        <v>22</v>
      </c>
      <c r="C23" s="39" t="s">
        <v>3</v>
      </c>
      <c r="D23" s="17">
        <v>7.5</v>
      </c>
      <c r="E23" s="23">
        <v>6.7</v>
      </c>
      <c r="F23" s="61">
        <v>4.7</v>
      </c>
      <c r="G23" s="17">
        <v>4.2</v>
      </c>
      <c r="H23" s="30">
        <v>4.4000000000000004</v>
      </c>
      <c r="I23" s="16"/>
      <c r="J23" s="18"/>
      <c r="K23" s="22"/>
    </row>
    <row r="24" spans="1:11" ht="18" customHeight="1" x14ac:dyDescent="0.35">
      <c r="A24" s="34" t="s">
        <v>13</v>
      </c>
      <c r="B24" s="38" t="s">
        <v>32</v>
      </c>
      <c r="C24" s="39" t="s">
        <v>3</v>
      </c>
      <c r="D24" s="17">
        <v>1.5</v>
      </c>
      <c r="E24" s="23">
        <v>3.1</v>
      </c>
      <c r="F24" s="61">
        <v>2.8</v>
      </c>
      <c r="G24" s="17">
        <v>0.3</v>
      </c>
      <c r="H24" s="30">
        <v>9.1</v>
      </c>
      <c r="I24" s="16"/>
      <c r="J24" s="18"/>
      <c r="K24" s="22"/>
    </row>
    <row r="25" spans="1:11" ht="18" customHeight="1" x14ac:dyDescent="0.35">
      <c r="A25" s="40" t="s">
        <v>14</v>
      </c>
      <c r="B25" s="42" t="s">
        <v>32</v>
      </c>
      <c r="C25" s="43" t="s">
        <v>3</v>
      </c>
      <c r="D25" s="41">
        <v>1.5</v>
      </c>
      <c r="E25" s="59">
        <v>2.6</v>
      </c>
      <c r="F25" s="41">
        <v>2.5</v>
      </c>
      <c r="G25" s="41">
        <v>0.5</v>
      </c>
      <c r="H25" s="41">
        <v>4.8</v>
      </c>
      <c r="I25" s="16"/>
      <c r="J25" s="18"/>
      <c r="K25" s="22"/>
    </row>
    <row r="26" spans="1:11" ht="18" customHeight="1" x14ac:dyDescent="0.35">
      <c r="A26" s="256" t="s">
        <v>24</v>
      </c>
      <c r="B26" s="257"/>
      <c r="C26" s="257"/>
      <c r="D26" s="257"/>
      <c r="E26" s="257"/>
      <c r="F26" s="257"/>
      <c r="G26" s="257"/>
      <c r="H26" s="258"/>
      <c r="I26" s="16"/>
      <c r="J26" s="16"/>
      <c r="K26" s="16"/>
    </row>
    <row r="27" spans="1:11" ht="18" customHeight="1" x14ac:dyDescent="0.35">
      <c r="A27" s="35" t="s">
        <v>25</v>
      </c>
      <c r="B27" s="35" t="s">
        <v>5</v>
      </c>
      <c r="C27" s="36" t="s">
        <v>1</v>
      </c>
      <c r="D27" s="36">
        <v>25</v>
      </c>
      <c r="E27" s="37">
        <v>7.3</v>
      </c>
      <c r="F27" s="37">
        <v>1.8</v>
      </c>
      <c r="G27" s="37">
        <v>4.5</v>
      </c>
      <c r="H27" s="37">
        <v>12.8</v>
      </c>
      <c r="I27" s="16"/>
      <c r="J27" s="16"/>
      <c r="K27" s="16"/>
    </row>
    <row r="28" spans="1:11" ht="18" customHeight="1" x14ac:dyDescent="0.35">
      <c r="A28" s="35" t="s">
        <v>26</v>
      </c>
      <c r="B28" s="35" t="s">
        <v>5</v>
      </c>
      <c r="C28" s="36" t="s">
        <v>1</v>
      </c>
      <c r="D28" s="36">
        <v>25</v>
      </c>
      <c r="E28" s="37">
        <v>6.5</v>
      </c>
      <c r="F28" s="37">
        <v>1.6</v>
      </c>
      <c r="G28" s="37">
        <v>4</v>
      </c>
      <c r="H28" s="37">
        <v>11</v>
      </c>
      <c r="I28" s="16"/>
      <c r="J28" s="16"/>
      <c r="K28" s="16"/>
    </row>
    <row r="29" spans="1:11" ht="18" customHeight="1" x14ac:dyDescent="0.35">
      <c r="A29" s="35" t="s">
        <v>27</v>
      </c>
      <c r="B29" s="35" t="s">
        <v>5</v>
      </c>
      <c r="C29" s="36" t="s">
        <v>1</v>
      </c>
      <c r="D29" s="36">
        <v>25</v>
      </c>
      <c r="E29" s="37">
        <v>9.8000000000000007</v>
      </c>
      <c r="F29" s="37">
        <v>2.9</v>
      </c>
      <c r="G29" s="37">
        <v>8.1999999999999993</v>
      </c>
      <c r="H29" s="37">
        <v>6.9</v>
      </c>
      <c r="I29" s="16"/>
      <c r="J29" s="16"/>
      <c r="K29" s="16"/>
    </row>
    <row r="30" spans="1:11" ht="18" customHeight="1" x14ac:dyDescent="0.35">
      <c r="A30" s="35" t="s">
        <v>28</v>
      </c>
      <c r="B30" s="35" t="s">
        <v>5</v>
      </c>
      <c r="C30" s="36" t="s">
        <v>1</v>
      </c>
      <c r="D30" s="36">
        <v>25</v>
      </c>
      <c r="E30" s="37">
        <v>8.6</v>
      </c>
      <c r="F30" s="37">
        <v>2.6</v>
      </c>
      <c r="G30" s="37">
        <v>6.8</v>
      </c>
      <c r="H30" s="37">
        <v>6.7</v>
      </c>
      <c r="I30" s="16"/>
      <c r="J30" s="16"/>
      <c r="K30" s="16"/>
    </row>
    <row r="31" spans="1:11" ht="18" customHeight="1" x14ac:dyDescent="0.35">
      <c r="A31" s="35" t="s">
        <v>31</v>
      </c>
      <c r="B31" s="35" t="s">
        <v>5</v>
      </c>
      <c r="C31" s="36" t="s">
        <v>1</v>
      </c>
      <c r="D31" s="36">
        <v>25</v>
      </c>
      <c r="E31" s="37">
        <v>5.5</v>
      </c>
      <c r="F31" s="37">
        <v>1.4</v>
      </c>
      <c r="G31" s="37">
        <v>3.2</v>
      </c>
      <c r="H31" s="37">
        <v>13.3</v>
      </c>
      <c r="I31" s="16"/>
      <c r="J31" s="16"/>
      <c r="K31" s="16"/>
    </row>
    <row r="32" spans="1:11" ht="18" customHeight="1" x14ac:dyDescent="0.35">
      <c r="A32" s="35" t="s">
        <v>30</v>
      </c>
      <c r="B32" s="35" t="s">
        <v>5</v>
      </c>
      <c r="C32" s="36" t="s">
        <v>1</v>
      </c>
      <c r="D32" s="36">
        <v>25</v>
      </c>
      <c r="E32" s="37">
        <v>5.2</v>
      </c>
      <c r="F32" s="37">
        <v>1.3</v>
      </c>
      <c r="G32" s="37">
        <v>3.6</v>
      </c>
      <c r="H32" s="37">
        <v>12.8</v>
      </c>
      <c r="I32" s="16"/>
      <c r="J32" s="16"/>
      <c r="K32" s="16"/>
    </row>
    <row r="33" spans="1:8" ht="18" customHeight="1" x14ac:dyDescent="0.35">
      <c r="A33" s="35" t="s">
        <v>29</v>
      </c>
      <c r="B33" s="35" t="s">
        <v>5</v>
      </c>
      <c r="C33" s="36" t="s">
        <v>1</v>
      </c>
      <c r="D33" s="36">
        <v>25</v>
      </c>
      <c r="E33" s="37">
        <v>5</v>
      </c>
      <c r="F33" s="37">
        <v>1.3</v>
      </c>
      <c r="G33" s="37">
        <v>3.8</v>
      </c>
      <c r="H33" s="37">
        <v>12.6</v>
      </c>
    </row>
    <row r="34" spans="1:8" x14ac:dyDescent="0.35">
      <c r="A34" s="19"/>
      <c r="B34" s="19"/>
      <c r="C34" s="19"/>
      <c r="D34" s="19"/>
      <c r="E34" s="19"/>
      <c r="F34" s="19"/>
      <c r="G34" s="19"/>
      <c r="H34" s="19"/>
    </row>
  </sheetData>
  <sheetProtection password="CCCB" sheet="1" objects="1" scenarios="1"/>
  <mergeCells count="1">
    <mergeCell ref="A26:H2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Hinweise</vt:lpstr>
      <vt:lpstr>Beispiel</vt:lpstr>
      <vt:lpstr>Vorlage_Dokumentation Düngung</vt:lpstr>
      <vt:lpstr>Daten N-Brutto Tiere</vt:lpstr>
      <vt:lpstr>Daten Nährstoffgehalte WD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Hink, Elmar</dc:creator>
  <cp:lastModifiedBy>Lacher, Pia</cp:lastModifiedBy>
  <cp:lastPrinted>2023-06-01T12:51:59Z</cp:lastPrinted>
  <dcterms:created xsi:type="dcterms:W3CDTF">2020-10-16T09:15:21Z</dcterms:created>
  <dcterms:modified xsi:type="dcterms:W3CDTF">2023-06-01T13:15:49Z</dcterms:modified>
</cp:coreProperties>
</file>