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w8423\Desktop\"/>
    </mc:Choice>
  </mc:AlternateContent>
  <bookViews>
    <workbookView xWindow="0" yWindow="0" windowWidth="2370" windowHeight="255" activeTab="3"/>
  </bookViews>
  <sheets>
    <sheet name="Bsp Protokoll Behälter rund" sheetId="16" r:id="rId1"/>
    <sheet name="Bsp. Protokoll Behälter eckig" sheetId="18" r:id="rId2"/>
    <sheet name="Vorlage Behälter eckig_leer " sheetId="19" r:id="rId3"/>
    <sheet name="Vorlage Behälter rund_leer" sheetId="20" r:id="rId4"/>
  </sheets>
  <calcPr calcId="162913"/>
</workbook>
</file>

<file path=xl/calcChain.xml><?xml version="1.0" encoding="utf-8"?>
<calcChain xmlns="http://schemas.openxmlformats.org/spreadsheetml/2006/main">
  <c r="E9" i="19" l="1"/>
  <c r="E12" i="19"/>
  <c r="E11" i="19"/>
  <c r="E10" i="19"/>
  <c r="D15" i="19"/>
  <c r="D14" i="19"/>
  <c r="D13" i="19"/>
  <c r="D12" i="19"/>
  <c r="G30" i="18"/>
  <c r="D13" i="20"/>
  <c r="D12" i="20"/>
  <c r="D11" i="20"/>
  <c r="D10" i="20"/>
  <c r="D9" i="20"/>
  <c r="D19" i="20"/>
  <c r="D18" i="20"/>
  <c r="D17" i="20"/>
  <c r="D16" i="20"/>
  <c r="D21" i="16"/>
  <c r="D27" i="16"/>
  <c r="D15" i="20"/>
  <c r="F11" i="19"/>
  <c r="D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9" i="20"/>
  <c r="F10" i="19"/>
  <c r="F9" i="19"/>
  <c r="C42" i="16"/>
  <c r="H10" i="19"/>
  <c r="D10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9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D24" i="20"/>
  <c r="D30" i="20"/>
  <c r="E41" i="20" l="1"/>
  <c r="C37" i="20"/>
  <c r="E37" i="20" s="1"/>
  <c r="E36" i="20" s="1"/>
  <c r="C38" i="20" s="1"/>
  <c r="G30" i="20"/>
  <c r="F30" i="20"/>
  <c r="G29" i="20"/>
  <c r="D29" i="20"/>
  <c r="F29" i="20" s="1"/>
  <c r="G28" i="20"/>
  <c r="D28" i="20"/>
  <c r="F28" i="20" s="1"/>
  <c r="G27" i="20"/>
  <c r="D27" i="20"/>
  <c r="F27" i="20" s="1"/>
  <c r="G26" i="20"/>
  <c r="D26" i="20"/>
  <c r="F26" i="20" s="1"/>
  <c r="G25" i="20"/>
  <c r="D25" i="20"/>
  <c r="F25" i="20" s="1"/>
  <c r="G24" i="20"/>
  <c r="F24" i="20"/>
  <c r="G23" i="20"/>
  <c r="D23" i="20"/>
  <c r="F23" i="20" s="1"/>
  <c r="G22" i="20"/>
  <c r="D22" i="20"/>
  <c r="F22" i="20" s="1"/>
  <c r="G21" i="20"/>
  <c r="D21" i="20"/>
  <c r="F21" i="20" s="1"/>
  <c r="G20" i="20"/>
  <c r="D20" i="20"/>
  <c r="F20" i="20" s="1"/>
  <c r="G19" i="20"/>
  <c r="F19" i="20"/>
  <c r="G18" i="20"/>
  <c r="F18" i="20"/>
  <c r="G17" i="20"/>
  <c r="F17" i="20"/>
  <c r="G16" i="20"/>
  <c r="F16" i="20"/>
  <c r="F15" i="20"/>
  <c r="D14" i="20"/>
  <c r="G13" i="20"/>
  <c r="F12" i="20"/>
  <c r="F10" i="20"/>
  <c r="F9" i="20"/>
  <c r="E6" i="20"/>
  <c r="F52" i="19"/>
  <c r="C48" i="19"/>
  <c r="E48" i="19" s="1"/>
  <c r="E47" i="19" s="1"/>
  <c r="C49" i="19" s="1"/>
  <c r="H41" i="19"/>
  <c r="E41" i="19"/>
  <c r="D41" i="19"/>
  <c r="H40" i="19"/>
  <c r="E40" i="19"/>
  <c r="D40" i="19"/>
  <c r="H39" i="19"/>
  <c r="E39" i="19"/>
  <c r="D39" i="19"/>
  <c r="H38" i="19"/>
  <c r="E38" i="19"/>
  <c r="D38" i="19"/>
  <c r="H37" i="19"/>
  <c r="E37" i="19"/>
  <c r="D37" i="19"/>
  <c r="H36" i="19"/>
  <c r="E36" i="19"/>
  <c r="D36" i="19"/>
  <c r="H35" i="19"/>
  <c r="E35" i="19"/>
  <c r="D35" i="19"/>
  <c r="G35" i="19" s="1"/>
  <c r="H34" i="19"/>
  <c r="E34" i="19"/>
  <c r="D34" i="19"/>
  <c r="H33" i="19"/>
  <c r="E33" i="19"/>
  <c r="D33" i="19"/>
  <c r="H32" i="19"/>
  <c r="E32" i="19"/>
  <c r="D32" i="19"/>
  <c r="H31" i="19"/>
  <c r="E31" i="19"/>
  <c r="D31" i="19"/>
  <c r="G31" i="19" s="1"/>
  <c r="H30" i="19"/>
  <c r="G30" i="19"/>
  <c r="H29" i="19"/>
  <c r="H28" i="19"/>
  <c r="H27" i="19"/>
  <c r="G27" i="19"/>
  <c r="H26" i="19"/>
  <c r="G26" i="19"/>
  <c r="H25" i="19"/>
  <c r="G25" i="19"/>
  <c r="H24" i="19"/>
  <c r="G24" i="19"/>
  <c r="H23" i="19"/>
  <c r="H22" i="19"/>
  <c r="G22" i="19"/>
  <c r="H21" i="19"/>
  <c r="G21" i="19"/>
  <c r="H20" i="19"/>
  <c r="H19" i="19"/>
  <c r="G19" i="19"/>
  <c r="H18" i="19"/>
  <c r="H17" i="19"/>
  <c r="H16" i="19"/>
  <c r="F6" i="19"/>
  <c r="H14" i="19" s="1"/>
  <c r="E9" i="18"/>
  <c r="E10" i="18"/>
  <c r="D9" i="18"/>
  <c r="F52" i="18"/>
  <c r="C48" i="18"/>
  <c r="E48" i="18" s="1"/>
  <c r="E47" i="18" s="1"/>
  <c r="C49" i="18" s="1"/>
  <c r="C37" i="16"/>
  <c r="E41" i="16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F28" i="18" s="1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15" i="18"/>
  <c r="D16" i="18"/>
  <c r="D17" i="18"/>
  <c r="D18" i="18"/>
  <c r="F18" i="18" s="1"/>
  <c r="D19" i="18"/>
  <c r="D20" i="18"/>
  <c r="D21" i="18"/>
  <c r="D22" i="18"/>
  <c r="D23" i="18"/>
  <c r="D24" i="18"/>
  <c r="D25" i="18"/>
  <c r="D26" i="18"/>
  <c r="F26" i="18" s="1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10" i="18"/>
  <c r="F10" i="18" s="1"/>
  <c r="D11" i="18"/>
  <c r="D13" i="18"/>
  <c r="D14" i="18"/>
  <c r="D15" i="18"/>
  <c r="E11" i="18"/>
  <c r="E12" i="18"/>
  <c r="E13" i="18"/>
  <c r="E14" i="18"/>
  <c r="F6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C12" i="18"/>
  <c r="D12" i="18" s="1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D15" i="16"/>
  <c r="E15" i="16" s="1"/>
  <c r="F15" i="16" s="1"/>
  <c r="D16" i="16"/>
  <c r="E16" i="16" s="1"/>
  <c r="D17" i="16"/>
  <c r="E17" i="16" s="1"/>
  <c r="F17" i="16" s="1"/>
  <c r="D18" i="16"/>
  <c r="E18" i="16" s="1"/>
  <c r="F18" i="16" s="1"/>
  <c r="D19" i="16"/>
  <c r="E19" i="16" s="1"/>
  <c r="F19" i="16" s="1"/>
  <c r="D20" i="16"/>
  <c r="E20" i="16" s="1"/>
  <c r="E21" i="16"/>
  <c r="F21" i="16" s="1"/>
  <c r="D22" i="16"/>
  <c r="E22" i="16" s="1"/>
  <c r="F22" i="16" s="1"/>
  <c r="D23" i="16"/>
  <c r="E23" i="16" s="1"/>
  <c r="F23" i="16" s="1"/>
  <c r="D24" i="16"/>
  <c r="E24" i="16" s="1"/>
  <c r="D25" i="16"/>
  <c r="E25" i="16" s="1"/>
  <c r="F25" i="16" s="1"/>
  <c r="D26" i="16"/>
  <c r="E26" i="16" s="1"/>
  <c r="F26" i="16" s="1"/>
  <c r="E27" i="16"/>
  <c r="F27" i="16" s="1"/>
  <c r="D28" i="16"/>
  <c r="E28" i="16" s="1"/>
  <c r="F28" i="16" s="1"/>
  <c r="D29" i="16"/>
  <c r="E29" i="16" s="1"/>
  <c r="F29" i="16" s="1"/>
  <c r="D30" i="16"/>
  <c r="E30" i="16" s="1"/>
  <c r="D9" i="16"/>
  <c r="E9" i="16" s="1"/>
  <c r="F9" i="16" s="1"/>
  <c r="D10" i="16"/>
  <c r="E10" i="16" s="1"/>
  <c r="D11" i="16"/>
  <c r="E11" i="16" s="1"/>
  <c r="D13" i="16"/>
  <c r="E13" i="16" s="1"/>
  <c r="D14" i="16"/>
  <c r="E14" i="16" s="1"/>
  <c r="E37" i="16"/>
  <c r="E36" i="16" s="1"/>
  <c r="C38" i="16" s="1"/>
  <c r="E42" i="16" s="1"/>
  <c r="E43" i="16" s="1"/>
  <c r="C12" i="16"/>
  <c r="D12" i="16" s="1"/>
  <c r="E6" i="16"/>
  <c r="G37" i="19" l="1"/>
  <c r="G41" i="19"/>
  <c r="G29" i="19"/>
  <c r="G14" i="19"/>
  <c r="G32" i="19"/>
  <c r="G36" i="19"/>
  <c r="G40" i="19"/>
  <c r="G17" i="19"/>
  <c r="G28" i="19"/>
  <c r="G33" i="19"/>
  <c r="G38" i="19"/>
  <c r="G20" i="19"/>
  <c r="G16" i="19"/>
  <c r="G9" i="19"/>
  <c r="G11" i="19"/>
  <c r="G18" i="19"/>
  <c r="G23" i="19"/>
  <c r="G34" i="19"/>
  <c r="G39" i="19"/>
  <c r="G15" i="20"/>
  <c r="G14" i="20"/>
  <c r="F11" i="20"/>
  <c r="G9" i="20"/>
  <c r="G10" i="20"/>
  <c r="G11" i="20"/>
  <c r="F13" i="20"/>
  <c r="F14" i="20"/>
  <c r="E42" i="20"/>
  <c r="C42" i="20" s="1"/>
  <c r="G12" i="20"/>
  <c r="G10" i="19"/>
  <c r="G15" i="19"/>
  <c r="F53" i="19"/>
  <c r="C53" i="19" s="1"/>
  <c r="H13" i="19"/>
  <c r="H15" i="19"/>
  <c r="H11" i="19"/>
  <c r="F34" i="18"/>
  <c r="F9" i="18"/>
  <c r="F25" i="18"/>
  <c r="F29" i="18"/>
  <c r="G29" i="18" s="1"/>
  <c r="F21" i="18"/>
  <c r="G21" i="18" s="1"/>
  <c r="F41" i="18"/>
  <c r="G41" i="18" s="1"/>
  <c r="F37" i="18"/>
  <c r="G37" i="18" s="1"/>
  <c r="F33" i="18"/>
  <c r="G33" i="18" s="1"/>
  <c r="F17" i="18"/>
  <c r="F14" i="18"/>
  <c r="H14" i="18" s="1"/>
  <c r="F13" i="18"/>
  <c r="H13" i="18" s="1"/>
  <c r="F53" i="18"/>
  <c r="C53" i="18" s="1"/>
  <c r="G15" i="16"/>
  <c r="F11" i="18"/>
  <c r="H11" i="18" s="1"/>
  <c r="F40" i="18"/>
  <c r="G40" i="18" s="1"/>
  <c r="F36" i="18"/>
  <c r="G36" i="18" s="1"/>
  <c r="F32" i="18"/>
  <c r="G32" i="18" s="1"/>
  <c r="F24" i="18"/>
  <c r="F20" i="18"/>
  <c r="G20" i="18" s="1"/>
  <c r="F16" i="18"/>
  <c r="G16" i="18" s="1"/>
  <c r="F30" i="18"/>
  <c r="F22" i="18"/>
  <c r="G22" i="18" s="1"/>
  <c r="G11" i="16"/>
  <c r="G10" i="16"/>
  <c r="G14" i="16"/>
  <c r="G13" i="16"/>
  <c r="G9" i="16"/>
  <c r="F38" i="18"/>
  <c r="G38" i="18" s="1"/>
  <c r="F39" i="18"/>
  <c r="G39" i="18" s="1"/>
  <c r="F31" i="18"/>
  <c r="G31" i="18" s="1"/>
  <c r="F27" i="18"/>
  <c r="G27" i="18" s="1"/>
  <c r="F19" i="18"/>
  <c r="G19" i="18" s="1"/>
  <c r="F35" i="18"/>
  <c r="G35" i="18" s="1"/>
  <c r="F23" i="18"/>
  <c r="G23" i="18" s="1"/>
  <c r="F15" i="18"/>
  <c r="H15" i="18" s="1"/>
  <c r="F12" i="18"/>
  <c r="H12" i="18" s="1"/>
  <c r="G10" i="18"/>
  <c r="G9" i="18"/>
  <c r="G18" i="18"/>
  <c r="G24" i="18"/>
  <c r="G26" i="18"/>
  <c r="G28" i="18"/>
  <c r="G34" i="18"/>
  <c r="G17" i="18"/>
  <c r="G25" i="18"/>
  <c r="H9" i="18"/>
  <c r="H10" i="18"/>
  <c r="F16" i="16"/>
  <c r="F30" i="16"/>
  <c r="F24" i="16"/>
  <c r="F20" i="16"/>
  <c r="F11" i="16"/>
  <c r="E12" i="16"/>
  <c r="F12" i="16" s="1"/>
  <c r="F14" i="16"/>
  <c r="F10" i="16"/>
  <c r="H9" i="19" l="1"/>
  <c r="E43" i="20"/>
  <c r="C43" i="20" s="1"/>
  <c r="G12" i="19"/>
  <c r="H12" i="19"/>
  <c r="G13" i="19"/>
  <c r="F54" i="19"/>
  <c r="C54" i="19" s="1"/>
  <c r="G15" i="18"/>
  <c r="G11" i="18"/>
  <c r="G14" i="18"/>
  <c r="F54" i="18"/>
  <c r="C54" i="18" s="1"/>
  <c r="C43" i="16"/>
  <c r="G12" i="16"/>
  <c r="G12" i="18"/>
  <c r="G13" i="18"/>
  <c r="F13" i="16"/>
</calcChain>
</file>

<file path=xl/sharedStrings.xml><?xml version="1.0" encoding="utf-8"?>
<sst xmlns="http://schemas.openxmlformats.org/spreadsheetml/2006/main" count="164" uniqueCount="51">
  <si>
    <t>m³</t>
  </si>
  <si>
    <t>TM kg</t>
  </si>
  <si>
    <t>Breite</t>
  </si>
  <si>
    <t>Länge</t>
  </si>
  <si>
    <t>Durchm.</t>
  </si>
  <si>
    <t>[m]</t>
  </si>
  <si>
    <t>Datum</t>
  </si>
  <si>
    <t>Güllebehälter Volumen max</t>
  </si>
  <si>
    <t>bei Probennahme</t>
  </si>
  <si>
    <t>nach Entnahme</t>
  </si>
  <si>
    <t>vor Wasserzugabe</t>
  </si>
  <si>
    <t>nach Wasserzugabe</t>
  </si>
  <si>
    <t>nach Erhalt v. Analyseergebnis</t>
  </si>
  <si>
    <t xml:space="preserve">  [m³]</t>
  </si>
  <si>
    <t>Ver-
änderung</t>
  </si>
  <si>
    <t>nach letzter Entnahme vor Sperrzeit</t>
  </si>
  <si>
    <t>Füll-
stands
Höhe</t>
  </si>
  <si>
    <t xml:space="preserve">Volumen 
aktuell
genutzt  </t>
  </si>
  <si>
    <t xml:space="preserve"> leer bzw. nicht
genutzt</t>
  </si>
  <si>
    <t>Betrieb:</t>
  </si>
  <si>
    <t xml:space="preserve">Protokoll Güllebehälter bzw. Nachweis Einhaltung Rindergülle &lt; 4,6% TS </t>
  </si>
  <si>
    <t>m           --&gt;</t>
  </si>
  <si>
    <t>Füllstandshöhe nach Wasserzugabe</t>
  </si>
  <si>
    <t xml:space="preserve">Füllstandshöhe vor Wasserzugabe </t>
  </si>
  <si>
    <t>Füllstandshöhe</t>
  </si>
  <si>
    <t>notwendige Wassermenge</t>
  </si>
  <si>
    <t>nach Gülleentnahme</t>
  </si>
  <si>
    <t>Ermittlung der Wassermenge zur Erreichung des Ziel TS-Gehaltes</t>
  </si>
  <si>
    <t xml:space="preserve">Ist Werte </t>
  </si>
  <si>
    <t>Ziel
Werte</t>
  </si>
  <si>
    <t>Hinweis: Nur in den hellgelben Zellen Eingaben vornehmen, damit keine Formeln zerstört werden!</t>
  </si>
  <si>
    <t xml:space="preserve"> Notwendige Wasserbeimengung von </t>
  </si>
  <si>
    <t>erforderlich um den Ziel-TS Gehalt zu erreichen</t>
  </si>
  <si>
    <t xml:space="preserve">  Güllemenge bei Probennahme in m³  </t>
  </si>
  <si>
    <t xml:space="preserve">TS-Gehalt laut Analyseergebnis in %   </t>
  </si>
  <si>
    <t>Gülle ausgebracht</t>
  </si>
  <si>
    <t>Ver-
änder-ung</t>
  </si>
  <si>
    <t>m                     --&gt;</t>
  </si>
  <si>
    <r>
      <t xml:space="preserve">Füllstandshöhe u. Menge </t>
    </r>
    <r>
      <rPr>
        <b/>
        <sz val="11"/>
        <color theme="1"/>
        <rFont val="Calibri"/>
        <family val="2"/>
        <scheme val="minor"/>
      </rPr>
      <t>vor</t>
    </r>
    <r>
      <rPr>
        <sz val="11"/>
        <color theme="1"/>
        <rFont val="Calibri"/>
        <family val="2"/>
        <scheme val="minor"/>
      </rPr>
      <t xml:space="preserve"> Wasserzugabe </t>
    </r>
  </si>
  <si>
    <r>
      <t xml:space="preserve">Füllstandshöhe u. Menge </t>
    </r>
    <r>
      <rPr>
        <b/>
        <sz val="11"/>
        <color theme="1"/>
        <rFont val="Calibri"/>
        <family val="2"/>
        <scheme val="minor"/>
      </rPr>
      <t>nach</t>
    </r>
    <r>
      <rPr>
        <sz val="11"/>
        <color theme="1"/>
        <rFont val="Calibri"/>
        <family val="2"/>
        <scheme val="minor"/>
      </rPr>
      <t xml:space="preserve"> Wasserzugabe</t>
    </r>
  </si>
  <si>
    <t>Güllebehälter Volumen maximal</t>
  </si>
  <si>
    <t>nach Gülleausbringung</t>
  </si>
  <si>
    <t>Stand:</t>
  </si>
  <si>
    <t xml:space="preserve">Beschreibung der Maßnahme </t>
  </si>
  <si>
    <t>leer bzw. nicht
genutzt</t>
  </si>
  <si>
    <t>Hinweis: Nur in den hellgelben Zellen Eingaben vornehmen, damit keine Formeln evtl. zerstört werden!</t>
  </si>
  <si>
    <t>Max Mustermann, Musterhausen</t>
  </si>
  <si>
    <t xml:space="preserve">  4,6%TS liegen!</t>
  </si>
  <si>
    <t xml:space="preserve">  Ausreichend Puffer einplanen,
  daher sollte Ziel TS Gehalt </t>
  </si>
  <si>
    <t xml:space="preserve">  deutlich unter 4,6%TS liegen!</t>
  </si>
  <si>
    <t xml:space="preserve">  Ausreichend Puffer einplanen, daher
  sollte Ziel TS-Gehalt deutlich 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</si>
</sst>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0" borderId="0"/>
  </cellStyleXfs>
  <cellXfs count="11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4" borderId="22" xfId="3" applyFont="1" applyFill="1" applyBorder="1" applyAlignment="1" applyProtection="1">
      <alignment horizontal="center"/>
    </xf>
    <xf numFmtId="0" fontId="6" fillId="4" borderId="22" xfId="3" applyFont="1" applyFill="1" applyBorder="1" applyAlignment="1" applyProtection="1">
      <alignment horizontal="center"/>
    </xf>
    <xf numFmtId="0" fontId="0" fillId="5" borderId="6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5" borderId="1" xfId="2" applyFont="1" applyFill="1" applyBorder="1" applyAlignment="1" applyProtection="1">
      <alignment horizontal="center" vertical="center"/>
      <protection locked="0"/>
    </xf>
    <xf numFmtId="1" fontId="7" fillId="0" borderId="10" xfId="2" applyNumberFormat="1" applyFont="1" applyFill="1" applyBorder="1" applyAlignment="1">
      <alignment horizontal="center" vertical="center"/>
    </xf>
    <xf numFmtId="1" fontId="7" fillId="0" borderId="21" xfId="2" applyNumberFormat="1" applyFont="1" applyFill="1" applyBorder="1" applyAlignment="1">
      <alignment horizontal="center" vertical="center"/>
    </xf>
    <xf numFmtId="0" fontId="0" fillId="0" borderId="29" xfId="0" applyBorder="1"/>
    <xf numFmtId="1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2" fontId="0" fillId="0" borderId="29" xfId="0" applyNumberFormat="1" applyBorder="1"/>
    <xf numFmtId="2" fontId="7" fillId="2" borderId="1" xfId="2" applyNumberFormat="1" applyFont="1" applyFill="1" applyBorder="1" applyAlignment="1" applyProtection="1">
      <alignment horizontal="center" vertical="center"/>
      <protection locked="0"/>
    </xf>
    <xf numFmtId="2" fontId="7" fillId="2" borderId="23" xfId="2" applyNumberFormat="1" applyFont="1" applyFill="1" applyBorder="1" applyAlignment="1" applyProtection="1">
      <alignment horizontal="center" vertical="center"/>
      <protection locked="0"/>
    </xf>
    <xf numFmtId="0" fontId="0" fillId="0" borderId="30" xfId="0" applyBorder="1"/>
    <xf numFmtId="1" fontId="7" fillId="0" borderId="9" xfId="2" applyNumberFormat="1" applyFont="1" applyFill="1" applyBorder="1" applyAlignment="1">
      <alignment horizontal="center" vertical="center"/>
    </xf>
    <xf numFmtId="2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5" borderId="25" xfId="2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4" borderId="22" xfId="3" applyFont="1" applyFill="1" applyBorder="1" applyAlignment="1" applyProtection="1">
      <alignment horizontal="center" wrapText="1"/>
    </xf>
    <xf numFmtId="0" fontId="6" fillId="4" borderId="22" xfId="3" applyFont="1" applyFill="1" applyBorder="1" applyAlignment="1" applyProtection="1">
      <alignment horizontal="center" wrapText="1"/>
    </xf>
    <xf numFmtId="1" fontId="0" fillId="0" borderId="0" xfId="0" applyNumberFormat="1" applyBorder="1"/>
    <xf numFmtId="0" fontId="0" fillId="0" borderId="16" xfId="0" applyBorder="1" applyAlignment="1">
      <alignment horizontal="center"/>
    </xf>
    <xf numFmtId="2" fontId="7" fillId="2" borderId="17" xfId="2" applyNumberFormat="1" applyFont="1" applyFill="1" applyBorder="1" applyAlignment="1" applyProtection="1">
      <alignment horizontal="center" vertical="center"/>
      <protection locked="0"/>
    </xf>
    <xf numFmtId="1" fontId="0" fillId="0" borderId="29" xfId="0" applyNumberFormat="1" applyFill="1" applyBorder="1"/>
    <xf numFmtId="1" fontId="7" fillId="0" borderId="1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1" fontId="7" fillId="0" borderId="23" xfId="2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6" fillId="6" borderId="22" xfId="3" applyFont="1" applyFill="1" applyBorder="1" applyAlignment="1" applyProtection="1">
      <alignment horizontal="center" wrapText="1"/>
    </xf>
    <xf numFmtId="1" fontId="7" fillId="6" borderId="1" xfId="2" applyNumberFormat="1" applyFont="1" applyFill="1" applyBorder="1" applyAlignment="1">
      <alignment horizontal="center" vertical="center"/>
    </xf>
    <xf numFmtId="1" fontId="7" fillId="6" borderId="17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 applyProtection="1">
      <alignment horizontal="left" vertical="center"/>
      <protection locked="0"/>
    </xf>
    <xf numFmtId="1" fontId="0" fillId="0" borderId="7" xfId="0" applyNumberFormat="1" applyFill="1" applyBorder="1"/>
    <xf numFmtId="164" fontId="7" fillId="2" borderId="15" xfId="2" applyNumberFormat="1" applyFont="1" applyFill="1" applyBorder="1" applyAlignment="1" applyProtection="1">
      <alignment horizontal="center" vertical="center"/>
      <protection locked="0"/>
    </xf>
    <xf numFmtId="164" fontId="7" fillId="2" borderId="32" xfId="2" applyNumberFormat="1" applyFont="1" applyFill="1" applyBorder="1" applyAlignment="1" applyProtection="1">
      <alignment horizontal="center" vertical="center"/>
      <protection locked="0"/>
    </xf>
    <xf numFmtId="2" fontId="7" fillId="2" borderId="25" xfId="2" applyNumberFormat="1" applyFont="1" applyFill="1" applyBorder="1" applyAlignment="1" applyProtection="1">
      <alignment horizontal="left" vertical="center"/>
      <protection locked="0"/>
    </xf>
    <xf numFmtId="1" fontId="7" fillId="6" borderId="25" xfId="2" applyNumberFormat="1" applyFont="1" applyFill="1" applyBorder="1" applyAlignment="1">
      <alignment horizontal="center" vertical="center"/>
    </xf>
    <xf numFmtId="0" fontId="6" fillId="4" borderId="24" xfId="3" applyFont="1" applyFill="1" applyBorder="1" applyAlignment="1" applyProtection="1">
      <alignment horizontal="center" wrapText="1"/>
    </xf>
    <xf numFmtId="14" fontId="0" fillId="5" borderId="8" xfId="0" applyNumberFormat="1" applyFill="1" applyBorder="1" applyAlignment="1">
      <alignment horizontal="center"/>
    </xf>
    <xf numFmtId="0" fontId="7" fillId="5" borderId="36" xfId="3" applyFont="1" applyFill="1" applyBorder="1" applyAlignment="1" applyProtection="1">
      <alignment horizontal="center"/>
      <protection locked="0"/>
    </xf>
    <xf numFmtId="0" fontId="7" fillId="2" borderId="23" xfId="2" applyFont="1" applyFill="1" applyBorder="1" applyAlignment="1" applyProtection="1">
      <alignment horizontal="center" vertical="center"/>
      <protection locked="0"/>
    </xf>
    <xf numFmtId="1" fontId="7" fillId="6" borderId="23" xfId="2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8" fillId="4" borderId="5" xfId="3" applyFont="1" applyFill="1" applyBorder="1" applyAlignment="1" applyProtection="1">
      <alignment horizontal="center"/>
    </xf>
    <xf numFmtId="0" fontId="6" fillId="4" borderId="5" xfId="3" applyFont="1" applyFill="1" applyBorder="1" applyAlignment="1" applyProtection="1">
      <alignment horizontal="center"/>
    </xf>
    <xf numFmtId="0" fontId="6" fillId="6" borderId="5" xfId="3" applyFont="1" applyFill="1" applyBorder="1" applyAlignment="1" applyProtection="1">
      <alignment horizontal="center"/>
    </xf>
    <xf numFmtId="0" fontId="6" fillId="4" borderId="35" xfId="3" applyFont="1" applyFill="1" applyBorder="1" applyAlignment="1" applyProtection="1">
      <alignment horizontal="center"/>
    </xf>
    <xf numFmtId="0" fontId="0" fillId="5" borderId="0" xfId="0" applyFill="1"/>
    <xf numFmtId="2" fontId="7" fillId="0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7" xfId="0" applyBorder="1" applyAlignment="1">
      <alignment horizont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/>
    <xf numFmtId="0" fontId="0" fillId="0" borderId="4" xfId="0" applyFill="1" applyBorder="1" applyAlignment="1">
      <alignment horizontal="right" vertical="center"/>
    </xf>
    <xf numFmtId="2" fontId="0" fillId="0" borderId="4" xfId="0" applyNumberFormat="1" applyBorder="1"/>
    <xf numFmtId="0" fontId="0" fillId="0" borderId="4" xfId="0" applyBorder="1" applyAlignment="1">
      <alignment horizontal="left" vertical="center"/>
    </xf>
    <xf numFmtId="1" fontId="0" fillId="0" borderId="4" xfId="0" applyNumberFormat="1" applyBorder="1"/>
    <xf numFmtId="0" fontId="0" fillId="0" borderId="28" xfId="0" applyBorder="1"/>
    <xf numFmtId="2" fontId="10" fillId="2" borderId="1" xfId="2" applyNumberFormat="1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/>
    <xf numFmtId="9" fontId="1" fillId="0" borderId="20" xfId="1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2" fontId="0" fillId="2" borderId="0" xfId="0" applyNumberFormat="1" applyFill="1" applyBorder="1" applyAlignment="1">
      <alignment horizontal="right" vertical="center"/>
    </xf>
    <xf numFmtId="2" fontId="7" fillId="0" borderId="25" xfId="2" applyNumberFormat="1" applyFont="1" applyFill="1" applyBorder="1" applyAlignment="1" applyProtection="1">
      <alignment horizontal="center" vertical="center"/>
      <protection locked="0"/>
    </xf>
    <xf numFmtId="1" fontId="7" fillId="0" borderId="33" xfId="2" applyNumberFormat="1" applyFont="1" applyFill="1" applyBorder="1" applyAlignment="1">
      <alignment horizontal="center" vertical="center"/>
    </xf>
    <xf numFmtId="1" fontId="7" fillId="0" borderId="34" xfId="2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2" fontId="7" fillId="2" borderId="0" xfId="2" applyNumberFormat="1" applyFont="1" applyFill="1" applyBorder="1" applyAlignment="1" applyProtection="1">
      <alignment horizontal="left" vertical="center"/>
      <protection locked="0"/>
    </xf>
    <xf numFmtId="2" fontId="7" fillId="2" borderId="2" xfId="2" applyNumberFormat="1" applyFont="1" applyFill="1" applyBorder="1" applyAlignment="1" applyProtection="1">
      <alignment horizontal="left" vertical="center"/>
      <protection locked="0"/>
    </xf>
    <xf numFmtId="2" fontId="7" fillId="2" borderId="3" xfId="2" applyNumberFormat="1" applyFont="1" applyFill="1" applyBorder="1" applyAlignment="1" applyProtection="1">
      <alignment horizontal="left" vertical="center"/>
      <protection locked="0"/>
    </xf>
    <xf numFmtId="2" fontId="0" fillId="2" borderId="0" xfId="0" applyNumberFormat="1" applyFill="1" applyBorder="1" applyAlignment="1">
      <alignment horizontal="center" vertical="center"/>
    </xf>
    <xf numFmtId="2" fontId="10" fillId="2" borderId="3" xfId="2" applyNumberFormat="1" applyFont="1" applyFill="1" applyBorder="1" applyAlignment="1" applyProtection="1">
      <alignment horizontal="left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11" fillId="0" borderId="19" xfId="0" applyFont="1" applyBorder="1"/>
    <xf numFmtId="0" fontId="0" fillId="0" borderId="0" xfId="0" applyBorder="1"/>
    <xf numFmtId="0" fontId="0" fillId="0" borderId="4" xfId="0" applyBorder="1"/>
    <xf numFmtId="0" fontId="11" fillId="0" borderId="16" xfId="0" applyFont="1" applyBorder="1"/>
    <xf numFmtId="0" fontId="11" fillId="0" borderId="0" xfId="0" applyFont="1" applyBorder="1" applyAlignment="1">
      <alignment wrapText="1"/>
    </xf>
    <xf numFmtId="0" fontId="0" fillId="0" borderId="20" xfId="0" applyBorder="1" applyAlignment="1">
      <alignment horizontal="center"/>
    </xf>
    <xf numFmtId="2" fontId="10" fillId="2" borderId="2" xfId="2" applyNumberFormat="1" applyFont="1" applyFill="1" applyBorder="1" applyAlignment="1" applyProtection="1">
      <alignment horizontal="left" vertical="center"/>
      <protection locked="0"/>
    </xf>
    <xf numFmtId="2" fontId="7" fillId="2" borderId="20" xfId="2" applyNumberFormat="1" applyFont="1" applyFill="1" applyBorder="1" applyAlignment="1" applyProtection="1">
      <alignment horizontal="left" vertical="center"/>
      <protection locked="0"/>
    </xf>
    <xf numFmtId="0" fontId="8" fillId="5" borderId="13" xfId="3" applyFont="1" applyFill="1" applyBorder="1" applyAlignment="1" applyProtection="1">
      <alignment horizontal="center" vertical="center" wrapText="1"/>
    </xf>
    <xf numFmtId="0" fontId="8" fillId="5" borderId="4" xfId="3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27" xfId="0" applyFont="1" applyBorder="1" applyAlignment="1">
      <alignment horizontal="left"/>
    </xf>
  </cellXfs>
  <cellStyles count="4">
    <cellStyle name="Neutral" xfId="2" builtinId="28"/>
    <cellStyle name="Prozent" xfId="1" builtinId="5"/>
    <cellStyle name="Standard" xfId="0" builtinId="0"/>
    <cellStyle name="Standard 3" xfId="3"/>
  </cellStyles>
  <dxfs count="24">
    <dxf>
      <font>
        <color theme="9" tint="0.3999450666829432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3999450666829432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3999450666829432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3999450666829432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8" zoomScale="160" zoomScaleNormal="160" workbookViewId="0">
      <selection activeCell="E43" sqref="E43 D6"/>
    </sheetView>
  </sheetViews>
  <sheetFormatPr baseColWidth="10" defaultRowHeight="15" x14ac:dyDescent="0.25"/>
  <cols>
    <col min="1" max="1" width="9.140625" style="3" customWidth="1"/>
    <col min="2" max="2" width="30.140625" customWidth="1"/>
    <col min="3" max="6" width="9.7109375" customWidth="1"/>
    <col min="7" max="7" width="10.7109375" customWidth="1"/>
    <col min="8" max="9" width="11.42578125" customWidth="1"/>
  </cols>
  <sheetData>
    <row r="1" spans="1:10" ht="15.75" x14ac:dyDescent="0.25">
      <c r="A1" s="30" t="s">
        <v>19</v>
      </c>
      <c r="B1" s="93" t="s">
        <v>46</v>
      </c>
      <c r="C1" s="45"/>
      <c r="F1" s="1" t="s">
        <v>42</v>
      </c>
      <c r="G1" s="91">
        <v>45728</v>
      </c>
    </row>
    <row r="2" spans="1:10" ht="15.75" x14ac:dyDescent="0.25">
      <c r="A2" s="30" t="s">
        <v>20</v>
      </c>
    </row>
    <row r="3" spans="1:10" ht="6.75" customHeight="1" thickBot="1" x14ac:dyDescent="0.3"/>
    <row r="4" spans="1:10" ht="40.5" customHeight="1" x14ac:dyDescent="0.25">
      <c r="A4" s="11"/>
      <c r="B4" s="110"/>
      <c r="C4" s="32" t="s">
        <v>16</v>
      </c>
      <c r="D4" s="10" t="s">
        <v>4</v>
      </c>
      <c r="E4" s="42" t="s">
        <v>17</v>
      </c>
      <c r="F4" s="33" t="s">
        <v>14</v>
      </c>
      <c r="G4" s="52" t="s">
        <v>18</v>
      </c>
    </row>
    <row r="5" spans="1:10" ht="15" customHeight="1" x14ac:dyDescent="0.25">
      <c r="A5" s="57"/>
      <c r="B5" s="111"/>
      <c r="C5" s="58" t="s">
        <v>5</v>
      </c>
      <c r="D5" s="59" t="s">
        <v>5</v>
      </c>
      <c r="E5" s="60" t="s">
        <v>13</v>
      </c>
      <c r="F5" s="59" t="s">
        <v>13</v>
      </c>
      <c r="G5" s="61" t="s">
        <v>13</v>
      </c>
    </row>
    <row r="6" spans="1:10" ht="15.75" thickBot="1" x14ac:dyDescent="0.3">
      <c r="A6" s="53"/>
      <c r="B6" s="54" t="s">
        <v>7</v>
      </c>
      <c r="C6" s="25">
        <v>4.2</v>
      </c>
      <c r="D6" s="55">
        <v>16</v>
      </c>
      <c r="E6" s="56">
        <f>(D6/2)*(D6/2)*PI()*C6</f>
        <v>844.46010528493639</v>
      </c>
      <c r="F6" s="40"/>
      <c r="G6" s="27"/>
    </row>
    <row r="7" spans="1:10" ht="15.75" thickBot="1" x14ac:dyDescent="0.3">
      <c r="A7" s="62"/>
      <c r="B7" s="62"/>
      <c r="C7" s="62"/>
      <c r="D7" s="62"/>
      <c r="E7" s="62"/>
      <c r="F7" s="62"/>
      <c r="G7" s="62"/>
    </row>
    <row r="8" spans="1:10" x14ac:dyDescent="0.25">
      <c r="A8" s="7" t="s">
        <v>6</v>
      </c>
      <c r="B8" s="41" t="s">
        <v>43</v>
      </c>
      <c r="C8" s="23"/>
      <c r="D8" s="19"/>
      <c r="E8" s="37"/>
      <c r="F8" s="37"/>
      <c r="G8" s="47"/>
    </row>
    <row r="9" spans="1:10" ht="18" customHeight="1" x14ac:dyDescent="0.25">
      <c r="A9" s="48">
        <v>45610</v>
      </c>
      <c r="B9" s="46" t="s">
        <v>15</v>
      </c>
      <c r="C9" s="24">
        <v>0.2</v>
      </c>
      <c r="D9" s="16">
        <f t="shared" ref="D9:D13" si="0">IF(C9=0,0,$D$6)</f>
        <v>16</v>
      </c>
      <c r="E9" s="43">
        <f t="shared" ref="E9:E30" si="1">(D9/2)*(D9/2)*PI()*C9</f>
        <v>40.212385965949352</v>
      </c>
      <c r="F9" s="38">
        <f t="shared" ref="F9:F14" si="2">IF(E9=0,0,E9-E8)</f>
        <v>40.212385965949352</v>
      </c>
      <c r="G9" s="17">
        <f t="shared" ref="G9:G30" si="3">IF(C9=0,0,$E$6-E9)</f>
        <v>804.24771931898704</v>
      </c>
      <c r="J9" s="62"/>
    </row>
    <row r="10" spans="1:10" ht="18" customHeight="1" x14ac:dyDescent="0.25">
      <c r="A10" s="48">
        <v>45690</v>
      </c>
      <c r="B10" s="46" t="s">
        <v>8</v>
      </c>
      <c r="C10" s="24">
        <v>2.6</v>
      </c>
      <c r="D10" s="16">
        <f t="shared" si="0"/>
        <v>16</v>
      </c>
      <c r="E10" s="43">
        <f t="shared" si="1"/>
        <v>522.76101755734157</v>
      </c>
      <c r="F10" s="38">
        <f t="shared" si="2"/>
        <v>482.54863159139222</v>
      </c>
      <c r="G10" s="17">
        <f t="shared" si="3"/>
        <v>321.69908772759482</v>
      </c>
    </row>
    <row r="11" spans="1:10" ht="18" customHeight="1" x14ac:dyDescent="0.25">
      <c r="A11" s="48">
        <v>45698</v>
      </c>
      <c r="B11" s="46" t="s">
        <v>12</v>
      </c>
      <c r="C11" s="24">
        <v>2.66</v>
      </c>
      <c r="D11" s="16">
        <f t="shared" si="0"/>
        <v>16</v>
      </c>
      <c r="E11" s="43">
        <f t="shared" si="1"/>
        <v>534.82473334712643</v>
      </c>
      <c r="F11" s="38">
        <f t="shared" si="2"/>
        <v>12.063715789784851</v>
      </c>
      <c r="G11" s="17">
        <f t="shared" si="3"/>
        <v>309.63537193780996</v>
      </c>
    </row>
    <row r="12" spans="1:10" ht="18" customHeight="1" x14ac:dyDescent="0.25">
      <c r="A12" s="48">
        <v>45700</v>
      </c>
      <c r="B12" s="46" t="s">
        <v>26</v>
      </c>
      <c r="C12" s="24">
        <f>2.3+0.5</f>
        <v>2.8</v>
      </c>
      <c r="D12" s="16">
        <f t="shared" si="0"/>
        <v>16</v>
      </c>
      <c r="E12" s="43">
        <f t="shared" si="1"/>
        <v>562.97340352329093</v>
      </c>
      <c r="F12" s="38">
        <f t="shared" si="2"/>
        <v>28.148670176164501</v>
      </c>
      <c r="G12" s="17">
        <f t="shared" si="3"/>
        <v>281.48670176164546</v>
      </c>
    </row>
    <row r="13" spans="1:10" ht="18" customHeight="1" x14ac:dyDescent="0.25">
      <c r="A13" s="48">
        <v>45702</v>
      </c>
      <c r="B13" s="46" t="s">
        <v>10</v>
      </c>
      <c r="C13" s="24">
        <v>2.68</v>
      </c>
      <c r="D13" s="16">
        <f t="shared" si="0"/>
        <v>16</v>
      </c>
      <c r="E13" s="43">
        <f t="shared" si="1"/>
        <v>538.84597194372134</v>
      </c>
      <c r="F13" s="38">
        <f t="shared" si="2"/>
        <v>-24.127431579569588</v>
      </c>
      <c r="G13" s="17">
        <f t="shared" si="3"/>
        <v>305.61413334121505</v>
      </c>
    </row>
    <row r="14" spans="1:10" ht="18" customHeight="1" x14ac:dyDescent="0.25">
      <c r="A14" s="48">
        <v>45702</v>
      </c>
      <c r="B14" s="46" t="s">
        <v>11</v>
      </c>
      <c r="C14" s="24">
        <v>3.85</v>
      </c>
      <c r="D14" s="16">
        <f t="shared" ref="D14:D30" si="4">IF(C14=0,0,$D$6)</f>
        <v>16</v>
      </c>
      <c r="E14" s="43">
        <f t="shared" si="1"/>
        <v>774.08842984452508</v>
      </c>
      <c r="F14" s="38">
        <f t="shared" si="2"/>
        <v>235.24245790080374</v>
      </c>
      <c r="G14" s="17">
        <f t="shared" si="3"/>
        <v>70.371675440411309</v>
      </c>
    </row>
    <row r="15" spans="1:10" ht="18" customHeight="1" x14ac:dyDescent="0.25">
      <c r="A15" s="48">
        <v>45725</v>
      </c>
      <c r="B15" s="46" t="s">
        <v>35</v>
      </c>
      <c r="C15" s="36">
        <v>3</v>
      </c>
      <c r="D15" s="16">
        <f t="shared" si="4"/>
        <v>16</v>
      </c>
      <c r="E15" s="44">
        <f t="shared" si="1"/>
        <v>603.18578948924028</v>
      </c>
      <c r="F15" s="38">
        <f>IF(E15=0,0,E15-E14)</f>
        <v>-170.9026403552848</v>
      </c>
      <c r="G15" s="17">
        <f t="shared" si="3"/>
        <v>241.27431579569611</v>
      </c>
    </row>
    <row r="16" spans="1:10" ht="18" customHeight="1" x14ac:dyDescent="0.25">
      <c r="A16" s="48"/>
      <c r="B16" s="46"/>
      <c r="C16" s="36"/>
      <c r="D16" s="16">
        <f t="shared" si="4"/>
        <v>0</v>
      </c>
      <c r="E16" s="44">
        <f t="shared" si="1"/>
        <v>0</v>
      </c>
      <c r="F16" s="38">
        <f t="shared" ref="F16:F30" si="5">IF(E16=0,0,E16-E15)</f>
        <v>0</v>
      </c>
      <c r="G16" s="17">
        <f t="shared" si="3"/>
        <v>0</v>
      </c>
    </row>
    <row r="17" spans="1:7" ht="18" customHeight="1" x14ac:dyDescent="0.25">
      <c r="A17" s="48"/>
      <c r="B17" s="46"/>
      <c r="C17" s="36"/>
      <c r="D17" s="16">
        <f t="shared" si="4"/>
        <v>0</v>
      </c>
      <c r="E17" s="44">
        <f t="shared" si="1"/>
        <v>0</v>
      </c>
      <c r="F17" s="38">
        <f t="shared" si="5"/>
        <v>0</v>
      </c>
      <c r="G17" s="17">
        <f t="shared" si="3"/>
        <v>0</v>
      </c>
    </row>
    <row r="18" spans="1:7" ht="18" customHeight="1" x14ac:dyDescent="0.25">
      <c r="A18" s="48"/>
      <c r="B18" s="46"/>
      <c r="C18" s="36"/>
      <c r="D18" s="16">
        <f t="shared" si="4"/>
        <v>0</v>
      </c>
      <c r="E18" s="44">
        <f t="shared" si="1"/>
        <v>0</v>
      </c>
      <c r="F18" s="38">
        <f t="shared" si="5"/>
        <v>0</v>
      </c>
      <c r="G18" s="17">
        <f t="shared" si="3"/>
        <v>0</v>
      </c>
    </row>
    <row r="19" spans="1:7" ht="18" customHeight="1" x14ac:dyDescent="0.25">
      <c r="A19" s="48"/>
      <c r="B19" s="46"/>
      <c r="C19" s="36"/>
      <c r="D19" s="16">
        <f t="shared" si="4"/>
        <v>0</v>
      </c>
      <c r="E19" s="44">
        <f t="shared" si="1"/>
        <v>0</v>
      </c>
      <c r="F19" s="38">
        <f t="shared" si="5"/>
        <v>0</v>
      </c>
      <c r="G19" s="17">
        <f t="shared" si="3"/>
        <v>0</v>
      </c>
    </row>
    <row r="20" spans="1:7" ht="18" customHeight="1" x14ac:dyDescent="0.25">
      <c r="A20" s="48"/>
      <c r="B20" s="46"/>
      <c r="C20" s="36"/>
      <c r="D20" s="16">
        <f t="shared" si="4"/>
        <v>0</v>
      </c>
      <c r="E20" s="44">
        <f t="shared" si="1"/>
        <v>0</v>
      </c>
      <c r="F20" s="38">
        <f>IF(E20=0,0,E20-#REF!)</f>
        <v>0</v>
      </c>
      <c r="G20" s="17">
        <f t="shared" si="3"/>
        <v>0</v>
      </c>
    </row>
    <row r="21" spans="1:7" ht="18" customHeight="1" x14ac:dyDescent="0.25">
      <c r="A21" s="48"/>
      <c r="B21" s="46"/>
      <c r="C21" s="36"/>
      <c r="D21" s="16">
        <f>IF(C21=0,0,$D$6)</f>
        <v>0</v>
      </c>
      <c r="E21" s="44">
        <f t="shared" si="1"/>
        <v>0</v>
      </c>
      <c r="F21" s="38">
        <f t="shared" si="5"/>
        <v>0</v>
      </c>
      <c r="G21" s="17">
        <f t="shared" si="3"/>
        <v>0</v>
      </c>
    </row>
    <row r="22" spans="1:7" ht="18" customHeight="1" x14ac:dyDescent="0.25">
      <c r="A22" s="48"/>
      <c r="B22" s="46"/>
      <c r="C22" s="36"/>
      <c r="D22" s="16">
        <f t="shared" si="4"/>
        <v>0</v>
      </c>
      <c r="E22" s="44">
        <f t="shared" si="1"/>
        <v>0</v>
      </c>
      <c r="F22" s="38">
        <f t="shared" si="5"/>
        <v>0</v>
      </c>
      <c r="G22" s="17">
        <f t="shared" si="3"/>
        <v>0</v>
      </c>
    </row>
    <row r="23" spans="1:7" ht="18" customHeight="1" x14ac:dyDescent="0.25">
      <c r="A23" s="48"/>
      <c r="B23" s="46"/>
      <c r="C23" s="36"/>
      <c r="D23" s="16">
        <f t="shared" si="4"/>
        <v>0</v>
      </c>
      <c r="E23" s="44">
        <f t="shared" si="1"/>
        <v>0</v>
      </c>
      <c r="F23" s="38">
        <f t="shared" si="5"/>
        <v>0</v>
      </c>
      <c r="G23" s="17">
        <f t="shared" si="3"/>
        <v>0</v>
      </c>
    </row>
    <row r="24" spans="1:7" ht="18" customHeight="1" x14ac:dyDescent="0.25">
      <c r="A24" s="48"/>
      <c r="B24" s="46"/>
      <c r="C24" s="36"/>
      <c r="D24" s="16">
        <f t="shared" si="4"/>
        <v>0</v>
      </c>
      <c r="E24" s="44">
        <f t="shared" si="1"/>
        <v>0</v>
      </c>
      <c r="F24" s="38">
        <f t="shared" si="5"/>
        <v>0</v>
      </c>
      <c r="G24" s="17">
        <f t="shared" si="3"/>
        <v>0</v>
      </c>
    </row>
    <row r="25" spans="1:7" ht="18" customHeight="1" x14ac:dyDescent="0.25">
      <c r="A25" s="48"/>
      <c r="B25" s="46"/>
      <c r="C25" s="36"/>
      <c r="D25" s="16">
        <f t="shared" si="4"/>
        <v>0</v>
      </c>
      <c r="E25" s="44">
        <f t="shared" si="1"/>
        <v>0</v>
      </c>
      <c r="F25" s="38">
        <f t="shared" si="5"/>
        <v>0</v>
      </c>
      <c r="G25" s="17">
        <f t="shared" si="3"/>
        <v>0</v>
      </c>
    </row>
    <row r="26" spans="1:7" ht="18" customHeight="1" x14ac:dyDescent="0.25">
      <c r="A26" s="48"/>
      <c r="B26" s="46"/>
      <c r="C26" s="36"/>
      <c r="D26" s="16">
        <f t="shared" si="4"/>
        <v>0</v>
      </c>
      <c r="E26" s="44">
        <f t="shared" si="1"/>
        <v>0</v>
      </c>
      <c r="F26" s="38">
        <f t="shared" si="5"/>
        <v>0</v>
      </c>
      <c r="G26" s="17">
        <f t="shared" si="3"/>
        <v>0</v>
      </c>
    </row>
    <row r="27" spans="1:7" ht="18" customHeight="1" x14ac:dyDescent="0.25">
      <c r="A27" s="48"/>
      <c r="B27" s="46"/>
      <c r="C27" s="36"/>
      <c r="D27" s="16">
        <f>IF(C27=0,0,$D$6)</f>
        <v>0</v>
      </c>
      <c r="E27" s="44">
        <f t="shared" si="1"/>
        <v>0</v>
      </c>
      <c r="F27" s="38">
        <f>IF(E27=0,0,E27-#REF!)</f>
        <v>0</v>
      </c>
      <c r="G27" s="17">
        <f t="shared" si="3"/>
        <v>0</v>
      </c>
    </row>
    <row r="28" spans="1:7" ht="18" customHeight="1" x14ac:dyDescent="0.25">
      <c r="A28" s="48"/>
      <c r="B28" s="46"/>
      <c r="C28" s="36"/>
      <c r="D28" s="16">
        <f t="shared" si="4"/>
        <v>0</v>
      </c>
      <c r="E28" s="44">
        <f t="shared" si="1"/>
        <v>0</v>
      </c>
      <c r="F28" s="38">
        <f t="shared" si="5"/>
        <v>0</v>
      </c>
      <c r="G28" s="17">
        <f t="shared" si="3"/>
        <v>0</v>
      </c>
    </row>
    <row r="29" spans="1:7" ht="18" customHeight="1" x14ac:dyDescent="0.25">
      <c r="A29" s="48"/>
      <c r="B29" s="46"/>
      <c r="C29" s="36"/>
      <c r="D29" s="16">
        <f t="shared" si="4"/>
        <v>0</v>
      </c>
      <c r="E29" s="44">
        <f t="shared" si="1"/>
        <v>0</v>
      </c>
      <c r="F29" s="38">
        <f t="shared" si="5"/>
        <v>0</v>
      </c>
      <c r="G29" s="17">
        <f t="shared" si="3"/>
        <v>0</v>
      </c>
    </row>
    <row r="30" spans="1:7" ht="18" customHeight="1" thickBot="1" x14ac:dyDescent="0.3">
      <c r="A30" s="49"/>
      <c r="B30" s="50"/>
      <c r="C30" s="28"/>
      <c r="D30" s="29">
        <f t="shared" si="4"/>
        <v>0</v>
      </c>
      <c r="E30" s="51">
        <f t="shared" si="1"/>
        <v>0</v>
      </c>
      <c r="F30" s="39">
        <f t="shared" si="5"/>
        <v>0</v>
      </c>
      <c r="G30" s="18">
        <f t="shared" si="3"/>
        <v>0</v>
      </c>
    </row>
    <row r="31" spans="1:7" x14ac:dyDescent="0.25">
      <c r="G31" s="3"/>
    </row>
    <row r="32" spans="1:7" ht="15.75" x14ac:dyDescent="0.25">
      <c r="A32" s="31" t="s">
        <v>27</v>
      </c>
      <c r="B32" s="2"/>
      <c r="C32" s="3"/>
      <c r="D32" s="3"/>
      <c r="G32" s="3"/>
    </row>
    <row r="33" spans="1:10" ht="7.5" customHeight="1" x14ac:dyDescent="0.25">
      <c r="A33" s="2"/>
      <c r="B33" s="2"/>
      <c r="C33" s="3"/>
      <c r="D33" s="3"/>
      <c r="G33" s="3"/>
    </row>
    <row r="34" spans="1:10" ht="30" x14ac:dyDescent="0.25">
      <c r="A34" s="14"/>
      <c r="B34" s="12"/>
      <c r="C34" s="68" t="s">
        <v>28</v>
      </c>
      <c r="D34" s="4"/>
      <c r="E34" s="68" t="s">
        <v>29</v>
      </c>
      <c r="J34" s="3"/>
    </row>
    <row r="35" spans="1:10" x14ac:dyDescent="0.25">
      <c r="A35" s="15"/>
      <c r="B35" s="22" t="s">
        <v>34</v>
      </c>
      <c r="C35" s="5">
        <v>5.8</v>
      </c>
      <c r="D35" s="20"/>
      <c r="E35" s="5">
        <v>4</v>
      </c>
      <c r="J35" s="3"/>
    </row>
    <row r="36" spans="1:10" x14ac:dyDescent="0.25">
      <c r="A36" s="35"/>
      <c r="B36" s="21" t="s">
        <v>33</v>
      </c>
      <c r="C36" s="5">
        <v>523</v>
      </c>
      <c r="D36" s="69"/>
      <c r="E36" s="6">
        <f>E37/E35*100</f>
        <v>758.35000000000014</v>
      </c>
      <c r="J36" s="3"/>
    </row>
    <row r="37" spans="1:10" hidden="1" x14ac:dyDescent="0.25">
      <c r="A37" s="79"/>
      <c r="B37" s="66" t="s">
        <v>1</v>
      </c>
      <c r="C37" s="64">
        <f>C36/100*C35</f>
        <v>30.334000000000003</v>
      </c>
      <c r="D37" s="64"/>
      <c r="E37" s="64">
        <f>C37</f>
        <v>30.334000000000003</v>
      </c>
      <c r="F37" s="65"/>
      <c r="H37" s="1"/>
      <c r="J37" s="3"/>
    </row>
    <row r="38" spans="1:10" x14ac:dyDescent="0.25">
      <c r="A38" s="80"/>
      <c r="B38" s="81" t="s">
        <v>31</v>
      </c>
      <c r="C38" s="85">
        <f>((E36/(C36/100))-100)/100</f>
        <v>0.45000000000000029</v>
      </c>
      <c r="D38" s="82" t="s">
        <v>32</v>
      </c>
      <c r="E38" s="83"/>
      <c r="F38" s="83"/>
      <c r="G38" s="84"/>
      <c r="H38" s="1"/>
      <c r="J38" s="3"/>
    </row>
    <row r="39" spans="1:10" x14ac:dyDescent="0.25">
      <c r="A39" s="8"/>
      <c r="B39" s="71"/>
      <c r="C39" s="65"/>
      <c r="D39" s="65"/>
    </row>
    <row r="40" spans="1:10" x14ac:dyDescent="0.25">
      <c r="A40" s="14"/>
      <c r="B40" s="26"/>
      <c r="C40" s="26" t="s">
        <v>24</v>
      </c>
      <c r="D40" s="26"/>
      <c r="E40" s="26"/>
      <c r="F40" s="12"/>
    </row>
    <row r="41" spans="1:10" x14ac:dyDescent="0.25">
      <c r="A41" s="15"/>
      <c r="B41" s="71" t="s">
        <v>23</v>
      </c>
      <c r="C41" s="96">
        <v>3</v>
      </c>
      <c r="D41" s="70" t="s">
        <v>21</v>
      </c>
      <c r="E41" s="34">
        <f>(D6/2)*(D6/2)*PI()*C41</f>
        <v>603.18578948924028</v>
      </c>
      <c r="F41" s="13" t="s">
        <v>0</v>
      </c>
    </row>
    <row r="42" spans="1:10" x14ac:dyDescent="0.25">
      <c r="A42" s="15"/>
      <c r="B42" s="67" t="s">
        <v>25</v>
      </c>
      <c r="C42" s="72">
        <f>E42/((D6/2)*(D6/2)*PI())</f>
        <v>1.3500000000000008</v>
      </c>
      <c r="D42" s="70" t="s">
        <v>21</v>
      </c>
      <c r="E42" s="34">
        <f>E41*C38</f>
        <v>271.4336052701583</v>
      </c>
      <c r="F42" s="13" t="s">
        <v>0</v>
      </c>
    </row>
    <row r="43" spans="1:10" x14ac:dyDescent="0.25">
      <c r="A43" s="35"/>
      <c r="B43" s="73" t="s">
        <v>22</v>
      </c>
      <c r="C43" s="74">
        <f>E43/((D6/2)*(D6/2)*PI())</f>
        <v>4.3500000000000005</v>
      </c>
      <c r="D43" s="75" t="s">
        <v>21</v>
      </c>
      <c r="E43" s="76">
        <f>E41+E42</f>
        <v>874.61939475939857</v>
      </c>
      <c r="F43" s="77" t="s">
        <v>0</v>
      </c>
    </row>
    <row r="45" spans="1:10" x14ac:dyDescent="0.25">
      <c r="A45" s="78" t="s">
        <v>30</v>
      </c>
      <c r="B45" s="46"/>
      <c r="C45" s="46"/>
      <c r="D45" s="46"/>
      <c r="E45" s="46"/>
      <c r="F45" s="94"/>
      <c r="G45" s="95"/>
    </row>
  </sheetData>
  <sheetProtection sheet="1" objects="1" scenarios="1" selectLockedCells="1" selectUnlockedCells="1"/>
  <mergeCells count="1">
    <mergeCell ref="B4:B5"/>
  </mergeCells>
  <conditionalFormatting sqref="D16:D30 G9:G30">
    <cfRule type="cellIs" dxfId="23" priority="7" operator="equal">
      <formula>0</formula>
    </cfRule>
  </conditionalFormatting>
  <conditionalFormatting sqref="D9:D15">
    <cfRule type="cellIs" dxfId="22" priority="6" operator="equal">
      <formula>0</formula>
    </cfRule>
  </conditionalFormatting>
  <conditionalFormatting sqref="D9:D30 F9:F30">
    <cfRule type="cellIs" dxfId="21" priority="5" operator="equal">
      <formula>229.2106</formula>
    </cfRule>
  </conditionalFormatting>
  <conditionalFormatting sqref="F9:F30">
    <cfRule type="cellIs" dxfId="20" priority="3" operator="equal">
      <formula>0</formula>
    </cfRule>
    <cfRule type="cellIs" dxfId="19" priority="4" operator="equal">
      <formula>229</formula>
    </cfRule>
  </conditionalFormatting>
  <conditionalFormatting sqref="E9:E30">
    <cfRule type="cellIs" dxfId="18" priority="2" operator="equal">
      <formula>0</formula>
    </cfRule>
  </conditionalFormatting>
  <pageMargins left="0.78740157480314965" right="0.59055118110236227" top="0.78740157480314965" bottom="0.78740157480314965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zoomScale="160" zoomScaleNormal="160" workbookViewId="0">
      <selection activeCell="D63" sqref="D63"/>
    </sheetView>
  </sheetViews>
  <sheetFormatPr baseColWidth="10" defaultRowHeight="15" x14ac:dyDescent="0.25"/>
  <cols>
    <col min="1" max="1" width="9.140625" style="3" customWidth="1"/>
    <col min="2" max="2" width="30.140625" customWidth="1"/>
    <col min="3" max="5" width="7.7109375" customWidth="1"/>
    <col min="6" max="7" width="8.7109375" customWidth="1"/>
    <col min="8" max="8" width="9.140625" customWidth="1"/>
    <col min="9" max="9" width="11.42578125" customWidth="1"/>
  </cols>
  <sheetData>
    <row r="1" spans="1:10" ht="15.75" x14ac:dyDescent="0.25">
      <c r="A1" s="30" t="s">
        <v>19</v>
      </c>
      <c r="B1" s="93" t="s">
        <v>46</v>
      </c>
      <c r="C1" s="45"/>
      <c r="G1" s="1" t="s">
        <v>42</v>
      </c>
      <c r="H1" s="91">
        <v>45728</v>
      </c>
    </row>
    <row r="2" spans="1:10" ht="15.75" x14ac:dyDescent="0.25">
      <c r="A2" s="30" t="s">
        <v>20</v>
      </c>
    </row>
    <row r="3" spans="1:10" ht="6.75" customHeight="1" thickBot="1" x14ac:dyDescent="0.3"/>
    <row r="4" spans="1:10" ht="40.5" customHeight="1" x14ac:dyDescent="0.25">
      <c r="A4" s="11"/>
      <c r="B4" s="110"/>
      <c r="C4" s="32" t="s">
        <v>16</v>
      </c>
      <c r="D4" s="9" t="s">
        <v>2</v>
      </c>
      <c r="E4" s="9" t="s">
        <v>3</v>
      </c>
      <c r="F4" s="42" t="s">
        <v>17</v>
      </c>
      <c r="G4" s="33" t="s">
        <v>36</v>
      </c>
      <c r="H4" s="52" t="s">
        <v>18</v>
      </c>
    </row>
    <row r="5" spans="1:10" ht="15" customHeight="1" x14ac:dyDescent="0.25">
      <c r="A5" s="57"/>
      <c r="B5" s="111"/>
      <c r="C5" s="58" t="s">
        <v>5</v>
      </c>
      <c r="D5" s="58" t="s">
        <v>5</v>
      </c>
      <c r="E5" s="58" t="s">
        <v>5</v>
      </c>
      <c r="F5" s="60" t="s">
        <v>13</v>
      </c>
      <c r="G5" s="59" t="s">
        <v>13</v>
      </c>
      <c r="H5" s="61" t="s">
        <v>13</v>
      </c>
    </row>
    <row r="6" spans="1:10" ht="15.75" thickBot="1" x14ac:dyDescent="0.3">
      <c r="A6" s="53"/>
      <c r="B6" s="54" t="s">
        <v>40</v>
      </c>
      <c r="C6" s="25">
        <v>4.2</v>
      </c>
      <c r="D6" s="25">
        <v>12</v>
      </c>
      <c r="E6" s="25">
        <v>6</v>
      </c>
      <c r="F6" s="56">
        <f>C6*D6*E6</f>
        <v>302.40000000000003</v>
      </c>
      <c r="G6" s="40"/>
      <c r="H6" s="27"/>
    </row>
    <row r="7" spans="1:10" ht="9" customHeight="1" thickBot="1" x14ac:dyDescent="0.3">
      <c r="A7" s="62"/>
      <c r="B7" s="62"/>
      <c r="C7" s="62"/>
      <c r="D7" s="62"/>
      <c r="E7" s="62"/>
      <c r="F7" s="62"/>
      <c r="G7" s="62"/>
      <c r="H7" s="62"/>
    </row>
    <row r="8" spans="1:10" x14ac:dyDescent="0.25">
      <c r="A8" s="7" t="s">
        <v>6</v>
      </c>
      <c r="B8" s="41" t="s">
        <v>43</v>
      </c>
      <c r="C8" s="23"/>
      <c r="D8" s="19"/>
      <c r="E8" s="19"/>
      <c r="F8" s="37"/>
      <c r="G8" s="37"/>
      <c r="H8" s="47"/>
    </row>
    <row r="9" spans="1:10" ht="18" customHeight="1" x14ac:dyDescent="0.25">
      <c r="A9" s="48">
        <v>45610</v>
      </c>
      <c r="B9" s="46" t="s">
        <v>15</v>
      </c>
      <c r="C9" s="24">
        <v>0.2</v>
      </c>
      <c r="D9" s="63">
        <f t="shared" ref="D9:D14" si="0">IF(C9=0,0,$D$6)</f>
        <v>12</v>
      </c>
      <c r="E9" s="63">
        <f t="shared" ref="E9:E14" si="1">$E$6</f>
        <v>6</v>
      </c>
      <c r="F9" s="43">
        <f>C9*D9*E9</f>
        <v>14.400000000000002</v>
      </c>
      <c r="G9" s="38">
        <f t="shared" ref="G9:G14" si="2">IF(F9=0,0,F9-F8)</f>
        <v>14.400000000000002</v>
      </c>
      <c r="H9" s="89">
        <f t="shared" ref="H9:H41" si="3">IF(C9=0,0,$F$6-F9)</f>
        <v>288.00000000000006</v>
      </c>
      <c r="J9" s="62"/>
    </row>
    <row r="10" spans="1:10" ht="18" customHeight="1" x14ac:dyDescent="0.25">
      <c r="A10" s="48">
        <v>45690</v>
      </c>
      <c r="B10" s="46" t="s">
        <v>8</v>
      </c>
      <c r="C10" s="24">
        <v>2.6</v>
      </c>
      <c r="D10" s="63">
        <f t="shared" si="0"/>
        <v>12</v>
      </c>
      <c r="E10" s="63">
        <f t="shared" si="1"/>
        <v>6</v>
      </c>
      <c r="F10" s="43">
        <f t="shared" ref="F10:F41" si="4">C10*D10*E10</f>
        <v>187.20000000000002</v>
      </c>
      <c r="G10" s="38">
        <f t="shared" si="2"/>
        <v>172.8</v>
      </c>
      <c r="H10" s="89">
        <f t="shared" si="3"/>
        <v>115.20000000000002</v>
      </c>
    </row>
    <row r="11" spans="1:10" ht="18" customHeight="1" x14ac:dyDescent="0.25">
      <c r="A11" s="48">
        <v>45698</v>
      </c>
      <c r="B11" s="46" t="s">
        <v>12</v>
      </c>
      <c r="C11" s="24">
        <v>2.66</v>
      </c>
      <c r="D11" s="63">
        <f t="shared" si="0"/>
        <v>12</v>
      </c>
      <c r="E11" s="63">
        <f t="shared" si="1"/>
        <v>6</v>
      </c>
      <c r="F11" s="43">
        <f t="shared" si="4"/>
        <v>191.52</v>
      </c>
      <c r="G11" s="38">
        <f t="shared" si="2"/>
        <v>4.3199999999999932</v>
      </c>
      <c r="H11" s="89">
        <f t="shared" si="3"/>
        <v>110.88000000000002</v>
      </c>
    </row>
    <row r="12" spans="1:10" ht="18" customHeight="1" x14ac:dyDescent="0.25">
      <c r="A12" s="48">
        <v>45700</v>
      </c>
      <c r="B12" s="46" t="s">
        <v>9</v>
      </c>
      <c r="C12" s="24">
        <f>2.3+0.5</f>
        <v>2.8</v>
      </c>
      <c r="D12" s="63">
        <f t="shared" si="0"/>
        <v>12</v>
      </c>
      <c r="E12" s="63">
        <f t="shared" si="1"/>
        <v>6</v>
      </c>
      <c r="F12" s="43">
        <f t="shared" si="4"/>
        <v>201.59999999999997</v>
      </c>
      <c r="G12" s="38">
        <f t="shared" si="2"/>
        <v>10.079999999999956</v>
      </c>
      <c r="H12" s="89">
        <f t="shared" si="3"/>
        <v>100.80000000000007</v>
      </c>
    </row>
    <row r="13" spans="1:10" ht="18" customHeight="1" x14ac:dyDescent="0.25">
      <c r="A13" s="48">
        <v>45702</v>
      </c>
      <c r="B13" s="46" t="s">
        <v>10</v>
      </c>
      <c r="C13" s="24">
        <v>2.68</v>
      </c>
      <c r="D13" s="63">
        <f t="shared" si="0"/>
        <v>12</v>
      </c>
      <c r="E13" s="63">
        <f t="shared" si="1"/>
        <v>6</v>
      </c>
      <c r="F13" s="43">
        <f t="shared" si="4"/>
        <v>192.96000000000004</v>
      </c>
      <c r="G13" s="38">
        <f t="shared" si="2"/>
        <v>-8.6399999999999295</v>
      </c>
      <c r="H13" s="89">
        <f t="shared" si="3"/>
        <v>109.44</v>
      </c>
    </row>
    <row r="14" spans="1:10" ht="18" customHeight="1" x14ac:dyDescent="0.25">
      <c r="A14" s="48">
        <v>45702</v>
      </c>
      <c r="B14" s="46" t="s">
        <v>11</v>
      </c>
      <c r="C14" s="24">
        <v>3.85</v>
      </c>
      <c r="D14" s="63">
        <f t="shared" si="0"/>
        <v>12</v>
      </c>
      <c r="E14" s="63">
        <f t="shared" si="1"/>
        <v>6</v>
      </c>
      <c r="F14" s="43">
        <f t="shared" si="4"/>
        <v>277.20000000000005</v>
      </c>
      <c r="G14" s="38">
        <f t="shared" si="2"/>
        <v>84.240000000000009</v>
      </c>
      <c r="H14" s="89">
        <f t="shared" si="3"/>
        <v>25.199999999999989</v>
      </c>
    </row>
    <row r="15" spans="1:10" ht="18" customHeight="1" x14ac:dyDescent="0.25">
      <c r="A15" s="48">
        <v>45727</v>
      </c>
      <c r="B15" s="46" t="s">
        <v>41</v>
      </c>
      <c r="C15" s="24">
        <v>3.15</v>
      </c>
      <c r="D15" s="63">
        <f>IF(C15=0,0,$D$6)</f>
        <v>12</v>
      </c>
      <c r="E15" s="63">
        <f>IF(C15=0,0,$E$6)</f>
        <v>6</v>
      </c>
      <c r="F15" s="43">
        <f t="shared" si="4"/>
        <v>226.79999999999998</v>
      </c>
      <c r="G15" s="38">
        <f>IF(F15=0,0,F15-F14)</f>
        <v>-50.400000000000063</v>
      </c>
      <c r="H15" s="89">
        <f t="shared" si="3"/>
        <v>75.600000000000051</v>
      </c>
    </row>
    <row r="16" spans="1:10" ht="18" customHeight="1" x14ac:dyDescent="0.25">
      <c r="A16" s="48"/>
      <c r="B16" s="46"/>
      <c r="C16" s="24"/>
      <c r="D16" s="63">
        <f t="shared" ref="D16:D41" si="5">IF(C16=0,0,$D$6)</f>
        <v>0</v>
      </c>
      <c r="E16" s="63">
        <f t="shared" ref="E16:E41" si="6">IF(C16=0,0,$E$6)</f>
        <v>0</v>
      </c>
      <c r="F16" s="43">
        <f t="shared" si="4"/>
        <v>0</v>
      </c>
      <c r="G16" s="38">
        <f t="shared" ref="G16:G41" si="7">IF(F16=0,0,F16-F15)</f>
        <v>0</v>
      </c>
      <c r="H16" s="89">
        <f t="shared" si="3"/>
        <v>0</v>
      </c>
    </row>
    <row r="17" spans="1:8" ht="18" customHeight="1" x14ac:dyDescent="0.25">
      <c r="A17" s="48"/>
      <c r="B17" s="46"/>
      <c r="C17" s="24"/>
      <c r="D17" s="63">
        <f t="shared" si="5"/>
        <v>0</v>
      </c>
      <c r="E17" s="63">
        <f t="shared" si="6"/>
        <v>0</v>
      </c>
      <c r="F17" s="43">
        <f t="shared" si="4"/>
        <v>0</v>
      </c>
      <c r="G17" s="38">
        <f t="shared" si="7"/>
        <v>0</v>
      </c>
      <c r="H17" s="89">
        <f t="shared" si="3"/>
        <v>0</v>
      </c>
    </row>
    <row r="18" spans="1:8" ht="18" customHeight="1" x14ac:dyDescent="0.25">
      <c r="A18" s="48"/>
      <c r="B18" s="46"/>
      <c r="C18" s="24"/>
      <c r="D18" s="63">
        <f t="shared" si="5"/>
        <v>0</v>
      </c>
      <c r="E18" s="63">
        <f t="shared" si="6"/>
        <v>0</v>
      </c>
      <c r="F18" s="43">
        <f t="shared" si="4"/>
        <v>0</v>
      </c>
      <c r="G18" s="38">
        <f t="shared" si="7"/>
        <v>0</v>
      </c>
      <c r="H18" s="89">
        <f t="shared" si="3"/>
        <v>0</v>
      </c>
    </row>
    <row r="19" spans="1:8" ht="18" customHeight="1" x14ac:dyDescent="0.25">
      <c r="A19" s="48"/>
      <c r="B19" s="46"/>
      <c r="C19" s="24"/>
      <c r="D19" s="63">
        <f t="shared" si="5"/>
        <v>0</v>
      </c>
      <c r="E19" s="63">
        <f t="shared" si="6"/>
        <v>0</v>
      </c>
      <c r="F19" s="43">
        <f t="shared" si="4"/>
        <v>0</v>
      </c>
      <c r="G19" s="38">
        <f t="shared" si="7"/>
        <v>0</v>
      </c>
      <c r="H19" s="89">
        <f t="shared" si="3"/>
        <v>0</v>
      </c>
    </row>
    <row r="20" spans="1:8" ht="18" customHeight="1" x14ac:dyDescent="0.25">
      <c r="A20" s="48"/>
      <c r="B20" s="46"/>
      <c r="C20" s="24"/>
      <c r="D20" s="63">
        <f t="shared" si="5"/>
        <v>0</v>
      </c>
      <c r="E20" s="63">
        <f t="shared" si="6"/>
        <v>0</v>
      </c>
      <c r="F20" s="43">
        <f t="shared" si="4"/>
        <v>0</v>
      </c>
      <c r="G20" s="38">
        <f t="shared" si="7"/>
        <v>0</v>
      </c>
      <c r="H20" s="89">
        <f t="shared" si="3"/>
        <v>0</v>
      </c>
    </row>
    <row r="21" spans="1:8" ht="18" customHeight="1" x14ac:dyDescent="0.25">
      <c r="A21" s="48"/>
      <c r="B21" s="46"/>
      <c r="C21" s="24"/>
      <c r="D21" s="63">
        <f t="shared" si="5"/>
        <v>0</v>
      </c>
      <c r="E21" s="63">
        <f t="shared" si="6"/>
        <v>0</v>
      </c>
      <c r="F21" s="43">
        <f t="shared" si="4"/>
        <v>0</v>
      </c>
      <c r="G21" s="38">
        <f t="shared" si="7"/>
        <v>0</v>
      </c>
      <c r="H21" s="89">
        <f t="shared" si="3"/>
        <v>0</v>
      </c>
    </row>
    <row r="22" spans="1:8" ht="18" customHeight="1" x14ac:dyDescent="0.25">
      <c r="A22" s="48"/>
      <c r="B22" s="46"/>
      <c r="C22" s="24"/>
      <c r="D22" s="63">
        <f t="shared" si="5"/>
        <v>0</v>
      </c>
      <c r="E22" s="63">
        <f t="shared" si="6"/>
        <v>0</v>
      </c>
      <c r="F22" s="43">
        <f t="shared" si="4"/>
        <v>0</v>
      </c>
      <c r="G22" s="38">
        <f t="shared" si="7"/>
        <v>0</v>
      </c>
      <c r="H22" s="89">
        <f t="shared" si="3"/>
        <v>0</v>
      </c>
    </row>
    <row r="23" spans="1:8" ht="18" customHeight="1" x14ac:dyDescent="0.25">
      <c r="A23" s="48"/>
      <c r="B23" s="46"/>
      <c r="C23" s="24"/>
      <c r="D23" s="63">
        <f t="shared" si="5"/>
        <v>0</v>
      </c>
      <c r="E23" s="63">
        <f t="shared" si="6"/>
        <v>0</v>
      </c>
      <c r="F23" s="43">
        <f t="shared" si="4"/>
        <v>0</v>
      </c>
      <c r="G23" s="38">
        <f t="shared" si="7"/>
        <v>0</v>
      </c>
      <c r="H23" s="89">
        <f t="shared" si="3"/>
        <v>0</v>
      </c>
    </row>
    <row r="24" spans="1:8" ht="18" customHeight="1" x14ac:dyDescent="0.25">
      <c r="A24" s="48"/>
      <c r="B24" s="46"/>
      <c r="C24" s="24"/>
      <c r="D24" s="63">
        <f t="shared" si="5"/>
        <v>0</v>
      </c>
      <c r="E24" s="63">
        <f t="shared" si="6"/>
        <v>0</v>
      </c>
      <c r="F24" s="43">
        <f t="shared" si="4"/>
        <v>0</v>
      </c>
      <c r="G24" s="38">
        <f t="shared" si="7"/>
        <v>0</v>
      </c>
      <c r="H24" s="89">
        <f t="shared" si="3"/>
        <v>0</v>
      </c>
    </row>
    <row r="25" spans="1:8" ht="18" customHeight="1" x14ac:dyDescent="0.25">
      <c r="A25" s="48"/>
      <c r="B25" s="46"/>
      <c r="C25" s="24"/>
      <c r="D25" s="63">
        <f t="shared" si="5"/>
        <v>0</v>
      </c>
      <c r="E25" s="63">
        <f t="shared" si="6"/>
        <v>0</v>
      </c>
      <c r="F25" s="43">
        <f t="shared" si="4"/>
        <v>0</v>
      </c>
      <c r="G25" s="38">
        <f t="shared" si="7"/>
        <v>0</v>
      </c>
      <c r="H25" s="89">
        <f t="shared" si="3"/>
        <v>0</v>
      </c>
    </row>
    <row r="26" spans="1:8" ht="18" customHeight="1" x14ac:dyDescent="0.25">
      <c r="A26" s="48"/>
      <c r="B26" s="46"/>
      <c r="C26" s="24"/>
      <c r="D26" s="63">
        <f t="shared" si="5"/>
        <v>0</v>
      </c>
      <c r="E26" s="63">
        <f t="shared" si="6"/>
        <v>0</v>
      </c>
      <c r="F26" s="43">
        <f t="shared" si="4"/>
        <v>0</v>
      </c>
      <c r="G26" s="38">
        <f t="shared" si="7"/>
        <v>0</v>
      </c>
      <c r="H26" s="89">
        <f t="shared" si="3"/>
        <v>0</v>
      </c>
    </row>
    <row r="27" spans="1:8" ht="18" customHeight="1" x14ac:dyDescent="0.25">
      <c r="A27" s="48"/>
      <c r="B27" s="46"/>
      <c r="C27" s="24"/>
      <c r="D27" s="63">
        <f t="shared" si="5"/>
        <v>0</v>
      </c>
      <c r="E27" s="63">
        <f t="shared" si="6"/>
        <v>0</v>
      </c>
      <c r="F27" s="43">
        <f t="shared" si="4"/>
        <v>0</v>
      </c>
      <c r="G27" s="38">
        <f>IF(F27=0,0,F27-F26)</f>
        <v>0</v>
      </c>
      <c r="H27" s="89">
        <f t="shared" si="3"/>
        <v>0</v>
      </c>
    </row>
    <row r="28" spans="1:8" ht="18" customHeight="1" x14ac:dyDescent="0.25">
      <c r="A28" s="48"/>
      <c r="B28" s="46"/>
      <c r="C28" s="24"/>
      <c r="D28" s="63">
        <f t="shared" si="5"/>
        <v>0</v>
      </c>
      <c r="E28" s="63">
        <f t="shared" si="6"/>
        <v>0</v>
      </c>
      <c r="F28" s="43">
        <f t="shared" si="4"/>
        <v>0</v>
      </c>
      <c r="G28" s="38">
        <f t="shared" si="7"/>
        <v>0</v>
      </c>
      <c r="H28" s="89">
        <f t="shared" si="3"/>
        <v>0</v>
      </c>
    </row>
    <row r="29" spans="1:8" ht="18" customHeight="1" x14ac:dyDescent="0.25">
      <c r="A29" s="48"/>
      <c r="B29" s="46"/>
      <c r="C29" s="24"/>
      <c r="D29" s="63">
        <f t="shared" si="5"/>
        <v>0</v>
      </c>
      <c r="E29" s="63">
        <f t="shared" si="6"/>
        <v>0</v>
      </c>
      <c r="F29" s="43">
        <f t="shared" si="4"/>
        <v>0</v>
      </c>
      <c r="G29" s="38">
        <f t="shared" si="7"/>
        <v>0</v>
      </c>
      <c r="H29" s="89">
        <f t="shared" si="3"/>
        <v>0</v>
      </c>
    </row>
    <row r="30" spans="1:8" ht="18" customHeight="1" x14ac:dyDescent="0.25">
      <c r="A30" s="48"/>
      <c r="B30" s="46"/>
      <c r="C30" s="24"/>
      <c r="D30" s="63">
        <f t="shared" si="5"/>
        <v>0</v>
      </c>
      <c r="E30" s="63">
        <f t="shared" si="6"/>
        <v>0</v>
      </c>
      <c r="F30" s="43">
        <f t="shared" si="4"/>
        <v>0</v>
      </c>
      <c r="G30" s="38">
        <f>IF(F30=0,0,F30-F29)</f>
        <v>0</v>
      </c>
      <c r="H30" s="89">
        <f t="shared" si="3"/>
        <v>0</v>
      </c>
    </row>
    <row r="31" spans="1:8" ht="18" hidden="1" customHeight="1" x14ac:dyDescent="0.25">
      <c r="A31" s="48"/>
      <c r="B31" s="46"/>
      <c r="C31" s="24"/>
      <c r="D31" s="63">
        <f t="shared" si="5"/>
        <v>0</v>
      </c>
      <c r="E31" s="63">
        <f t="shared" si="6"/>
        <v>0</v>
      </c>
      <c r="F31" s="43">
        <f t="shared" si="4"/>
        <v>0</v>
      </c>
      <c r="G31" s="38">
        <f t="shared" si="7"/>
        <v>0</v>
      </c>
      <c r="H31" s="89">
        <f t="shared" si="3"/>
        <v>0</v>
      </c>
    </row>
    <row r="32" spans="1:8" ht="18" hidden="1" customHeight="1" x14ac:dyDescent="0.25">
      <c r="A32" s="48"/>
      <c r="B32" s="46"/>
      <c r="C32" s="24"/>
      <c r="D32" s="63">
        <f t="shared" si="5"/>
        <v>0</v>
      </c>
      <c r="E32" s="63">
        <f t="shared" si="6"/>
        <v>0</v>
      </c>
      <c r="F32" s="43">
        <f t="shared" si="4"/>
        <v>0</v>
      </c>
      <c r="G32" s="38">
        <f t="shared" si="7"/>
        <v>0</v>
      </c>
      <c r="H32" s="89">
        <f t="shared" si="3"/>
        <v>0</v>
      </c>
    </row>
    <row r="33" spans="1:10" ht="18" hidden="1" customHeight="1" x14ac:dyDescent="0.25">
      <c r="A33" s="48"/>
      <c r="B33" s="46"/>
      <c r="C33" s="24"/>
      <c r="D33" s="63">
        <f t="shared" si="5"/>
        <v>0</v>
      </c>
      <c r="E33" s="63">
        <f t="shared" si="6"/>
        <v>0</v>
      </c>
      <c r="F33" s="43">
        <f t="shared" si="4"/>
        <v>0</v>
      </c>
      <c r="G33" s="38">
        <f t="shared" si="7"/>
        <v>0</v>
      </c>
      <c r="H33" s="89">
        <f t="shared" si="3"/>
        <v>0</v>
      </c>
    </row>
    <row r="34" spans="1:10" ht="18" hidden="1" customHeight="1" x14ac:dyDescent="0.25">
      <c r="A34" s="48"/>
      <c r="B34" s="46"/>
      <c r="C34" s="24"/>
      <c r="D34" s="63">
        <f t="shared" si="5"/>
        <v>0</v>
      </c>
      <c r="E34" s="63">
        <f t="shared" si="6"/>
        <v>0</v>
      </c>
      <c r="F34" s="43">
        <f t="shared" si="4"/>
        <v>0</v>
      </c>
      <c r="G34" s="38">
        <f t="shared" si="7"/>
        <v>0</v>
      </c>
      <c r="H34" s="89">
        <f t="shared" si="3"/>
        <v>0</v>
      </c>
    </row>
    <row r="35" spans="1:10" ht="18" hidden="1" customHeight="1" x14ac:dyDescent="0.25">
      <c r="A35" s="48"/>
      <c r="B35" s="46"/>
      <c r="C35" s="24"/>
      <c r="D35" s="63">
        <f t="shared" si="5"/>
        <v>0</v>
      </c>
      <c r="E35" s="63">
        <f t="shared" si="6"/>
        <v>0</v>
      </c>
      <c r="F35" s="43">
        <f t="shared" si="4"/>
        <v>0</v>
      </c>
      <c r="G35" s="38">
        <f t="shared" si="7"/>
        <v>0</v>
      </c>
      <c r="H35" s="89">
        <f t="shared" si="3"/>
        <v>0</v>
      </c>
    </row>
    <row r="36" spans="1:10" ht="18" hidden="1" customHeight="1" x14ac:dyDescent="0.25">
      <c r="A36" s="48"/>
      <c r="B36" s="46"/>
      <c r="C36" s="24"/>
      <c r="D36" s="63">
        <f t="shared" si="5"/>
        <v>0</v>
      </c>
      <c r="E36" s="63">
        <f t="shared" si="6"/>
        <v>0</v>
      </c>
      <c r="F36" s="43">
        <f t="shared" si="4"/>
        <v>0</v>
      </c>
      <c r="G36" s="38">
        <f t="shared" si="7"/>
        <v>0</v>
      </c>
      <c r="H36" s="89">
        <f t="shared" si="3"/>
        <v>0</v>
      </c>
    </row>
    <row r="37" spans="1:10" ht="18" hidden="1" customHeight="1" x14ac:dyDescent="0.25">
      <c r="A37" s="48"/>
      <c r="B37" s="46"/>
      <c r="C37" s="24"/>
      <c r="D37" s="63">
        <f t="shared" si="5"/>
        <v>0</v>
      </c>
      <c r="E37" s="63">
        <f t="shared" si="6"/>
        <v>0</v>
      </c>
      <c r="F37" s="43">
        <f t="shared" si="4"/>
        <v>0</v>
      </c>
      <c r="G37" s="38">
        <f t="shared" si="7"/>
        <v>0</v>
      </c>
      <c r="H37" s="89">
        <f t="shared" si="3"/>
        <v>0</v>
      </c>
    </row>
    <row r="38" spans="1:10" ht="18" hidden="1" customHeight="1" x14ac:dyDescent="0.25">
      <c r="A38" s="48"/>
      <c r="B38" s="46"/>
      <c r="C38" s="24"/>
      <c r="D38" s="63">
        <f t="shared" si="5"/>
        <v>0</v>
      </c>
      <c r="E38" s="63">
        <f t="shared" si="6"/>
        <v>0</v>
      </c>
      <c r="F38" s="43">
        <f t="shared" si="4"/>
        <v>0</v>
      </c>
      <c r="G38" s="38">
        <f t="shared" si="7"/>
        <v>0</v>
      </c>
      <c r="H38" s="89">
        <f t="shared" si="3"/>
        <v>0</v>
      </c>
    </row>
    <row r="39" spans="1:10" ht="18" hidden="1" customHeight="1" x14ac:dyDescent="0.25">
      <c r="A39" s="48"/>
      <c r="B39" s="46"/>
      <c r="C39" s="24"/>
      <c r="D39" s="63">
        <f t="shared" si="5"/>
        <v>0</v>
      </c>
      <c r="E39" s="63">
        <f t="shared" si="6"/>
        <v>0</v>
      </c>
      <c r="F39" s="43">
        <f t="shared" si="4"/>
        <v>0</v>
      </c>
      <c r="G39" s="38">
        <f t="shared" si="7"/>
        <v>0</v>
      </c>
      <c r="H39" s="89">
        <f t="shared" si="3"/>
        <v>0</v>
      </c>
    </row>
    <row r="40" spans="1:10" ht="18" hidden="1" customHeight="1" x14ac:dyDescent="0.25">
      <c r="A40" s="48"/>
      <c r="B40" s="46"/>
      <c r="C40" s="24"/>
      <c r="D40" s="63">
        <f t="shared" si="5"/>
        <v>0</v>
      </c>
      <c r="E40" s="63">
        <f t="shared" si="6"/>
        <v>0</v>
      </c>
      <c r="F40" s="43">
        <f t="shared" si="4"/>
        <v>0</v>
      </c>
      <c r="G40" s="38">
        <f t="shared" si="7"/>
        <v>0</v>
      </c>
      <c r="H40" s="89">
        <f t="shared" si="3"/>
        <v>0</v>
      </c>
    </row>
    <row r="41" spans="1:10" ht="18" hidden="1" customHeight="1" thickBot="1" x14ac:dyDescent="0.3">
      <c r="A41" s="49"/>
      <c r="B41" s="50"/>
      <c r="C41" s="28"/>
      <c r="D41" s="88">
        <f t="shared" si="5"/>
        <v>0</v>
      </c>
      <c r="E41" s="88">
        <f t="shared" si="6"/>
        <v>0</v>
      </c>
      <c r="F41" s="51">
        <f t="shared" si="4"/>
        <v>0</v>
      </c>
      <c r="G41" s="39">
        <f t="shared" si="7"/>
        <v>0</v>
      </c>
      <c r="H41" s="90">
        <f t="shared" si="3"/>
        <v>0</v>
      </c>
    </row>
    <row r="42" spans="1:10" x14ac:dyDescent="0.25">
      <c r="H42" s="3"/>
    </row>
    <row r="43" spans="1:10" ht="15.75" x14ac:dyDescent="0.25">
      <c r="A43" s="31" t="s">
        <v>27</v>
      </c>
      <c r="B43" s="2"/>
      <c r="C43" s="3"/>
      <c r="D43" s="3"/>
      <c r="G43" s="3"/>
    </row>
    <row r="44" spans="1:10" ht="7.5" customHeight="1" x14ac:dyDescent="0.25">
      <c r="A44" s="2"/>
      <c r="B44" s="2"/>
      <c r="C44" s="3"/>
      <c r="D44" s="3"/>
      <c r="G44" s="3"/>
    </row>
    <row r="45" spans="1:10" ht="30" x14ac:dyDescent="0.25">
      <c r="A45" s="14"/>
      <c r="B45" s="12"/>
      <c r="C45" s="68" t="s">
        <v>28</v>
      </c>
      <c r="D45" s="4"/>
      <c r="E45" s="68" t="s">
        <v>29</v>
      </c>
      <c r="J45" s="3"/>
    </row>
    <row r="46" spans="1:10" x14ac:dyDescent="0.25">
      <c r="A46" s="15"/>
      <c r="B46" s="22" t="s">
        <v>34</v>
      </c>
      <c r="C46" s="5">
        <v>5.8</v>
      </c>
      <c r="D46" s="20"/>
      <c r="E46" s="5">
        <v>4.5999999999999996</v>
      </c>
      <c r="J46" s="3"/>
    </row>
    <row r="47" spans="1:10" x14ac:dyDescent="0.25">
      <c r="A47" s="35"/>
      <c r="B47" s="21" t="s">
        <v>33</v>
      </c>
      <c r="C47" s="5">
        <v>523</v>
      </c>
      <c r="D47" s="69"/>
      <c r="E47" s="6">
        <f>E48/E46*100</f>
        <v>659.43478260869574</v>
      </c>
      <c r="J47" s="3"/>
    </row>
    <row r="48" spans="1:10" hidden="1" x14ac:dyDescent="0.25">
      <c r="A48" s="79"/>
      <c r="B48" s="66" t="s">
        <v>1</v>
      </c>
      <c r="C48" s="64">
        <f>C47/100*C46</f>
        <v>30.334000000000003</v>
      </c>
      <c r="D48" s="64"/>
      <c r="E48" s="64">
        <f>C48</f>
        <v>30.334000000000003</v>
      </c>
      <c r="F48" s="65"/>
      <c r="H48" s="1"/>
      <c r="J48" s="3"/>
    </row>
    <row r="49" spans="1:10" x14ac:dyDescent="0.25">
      <c r="A49" s="80"/>
      <c r="B49" s="81" t="s">
        <v>31</v>
      </c>
      <c r="C49" s="85">
        <f>((E47/(C47/100))-100)/100</f>
        <v>0.26086956521739141</v>
      </c>
      <c r="D49" s="82" t="s">
        <v>32</v>
      </c>
      <c r="E49" s="83"/>
      <c r="F49" s="83"/>
      <c r="G49" s="84"/>
      <c r="H49" s="86"/>
      <c r="J49" s="3"/>
    </row>
    <row r="50" spans="1:10" x14ac:dyDescent="0.25">
      <c r="A50" s="8"/>
      <c r="B50" s="71"/>
      <c r="C50" s="65"/>
      <c r="D50" s="65"/>
    </row>
    <row r="51" spans="1:10" x14ac:dyDescent="0.25">
      <c r="A51" s="14"/>
      <c r="B51" s="26"/>
      <c r="C51" s="26" t="s">
        <v>24</v>
      </c>
      <c r="D51" s="26"/>
      <c r="E51" s="26"/>
      <c r="F51" s="26"/>
      <c r="G51" s="12"/>
    </row>
    <row r="52" spans="1:10" x14ac:dyDescent="0.25">
      <c r="A52" s="15"/>
      <c r="B52" s="71" t="s">
        <v>38</v>
      </c>
      <c r="C52" s="87">
        <v>3</v>
      </c>
      <c r="D52" s="70" t="s">
        <v>37</v>
      </c>
      <c r="E52" s="34"/>
      <c r="F52" s="34">
        <f>C52*D6*E6</f>
        <v>216</v>
      </c>
      <c r="G52" s="13" t="s">
        <v>0</v>
      </c>
    </row>
    <row r="53" spans="1:10" x14ac:dyDescent="0.25">
      <c r="A53" s="15"/>
      <c r="B53" s="67" t="s">
        <v>25</v>
      </c>
      <c r="C53" s="72">
        <f>F53/D6/E6</f>
        <v>0.78260869565217428</v>
      </c>
      <c r="D53" s="70" t="s">
        <v>37</v>
      </c>
      <c r="E53" s="34"/>
      <c r="F53" s="34">
        <f>F52*C49</f>
        <v>56.347826086956545</v>
      </c>
      <c r="G53" s="13" t="s">
        <v>0</v>
      </c>
    </row>
    <row r="54" spans="1:10" x14ac:dyDescent="0.25">
      <c r="A54" s="35"/>
      <c r="B54" s="73" t="s">
        <v>39</v>
      </c>
      <c r="C54" s="74">
        <f>F54/D6/E6</f>
        <v>3.7826086956521743</v>
      </c>
      <c r="D54" s="75" t="s">
        <v>37</v>
      </c>
      <c r="E54" s="76"/>
      <c r="F54" s="76">
        <f>F52+F53</f>
        <v>272.34782608695656</v>
      </c>
      <c r="G54" s="77" t="s">
        <v>0</v>
      </c>
    </row>
    <row r="56" spans="1:10" x14ac:dyDescent="0.25">
      <c r="A56" s="78" t="s">
        <v>30</v>
      </c>
      <c r="B56" s="46"/>
      <c r="C56" s="46"/>
      <c r="D56" s="46"/>
      <c r="E56" s="46"/>
      <c r="F56" s="46"/>
      <c r="G56" s="46"/>
    </row>
  </sheetData>
  <sheetProtection sheet="1" objects="1" scenarios="1" selectLockedCells="1" selectUnlockedCells="1"/>
  <mergeCells count="1">
    <mergeCell ref="B4:B5"/>
  </mergeCells>
  <conditionalFormatting sqref="G9:G41">
    <cfRule type="cellIs" dxfId="17" priority="6" operator="equal">
      <formula>229.2106</formula>
    </cfRule>
  </conditionalFormatting>
  <conditionalFormatting sqref="G9:G41">
    <cfRule type="cellIs" dxfId="16" priority="4" operator="equal">
      <formula>0</formula>
    </cfRule>
    <cfRule type="cellIs" dxfId="15" priority="5" operator="equal">
      <formula>229</formula>
    </cfRule>
  </conditionalFormatting>
  <conditionalFormatting sqref="F9:F41">
    <cfRule type="cellIs" dxfId="14" priority="3" operator="equal">
      <formula>0</formula>
    </cfRule>
  </conditionalFormatting>
  <conditionalFormatting sqref="H9:H41">
    <cfRule type="cellIs" dxfId="13" priority="2" operator="equal">
      <formula>0</formula>
    </cfRule>
  </conditionalFormatting>
  <conditionalFormatting sqref="D9:E41">
    <cfRule type="cellIs" dxfId="12" priority="1" operator="equal">
      <formula>0</formula>
    </cfRule>
  </conditionalFormatting>
  <pageMargins left="0.78740157480314965" right="0.59055118110236227" top="0.78740157480314965" bottom="0.78740157480314965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WhiteSpace="0" topLeftCell="A20" zoomScale="130" zoomScaleNormal="130" workbookViewId="0">
      <selection activeCell="E17" sqref="E17"/>
    </sheetView>
  </sheetViews>
  <sheetFormatPr baseColWidth="10" defaultRowHeight="15" x14ac:dyDescent="0.25"/>
  <cols>
    <col min="1" max="1" width="9.140625" style="3" customWidth="1"/>
    <col min="2" max="2" width="30.140625" customWidth="1"/>
    <col min="3" max="5" width="7.7109375" customWidth="1"/>
    <col min="6" max="8" width="8.7109375" customWidth="1"/>
    <col min="9" max="9" width="11.42578125" customWidth="1"/>
  </cols>
  <sheetData>
    <row r="1" spans="1:8" ht="15.75" x14ac:dyDescent="0.25">
      <c r="A1" s="30" t="s">
        <v>19</v>
      </c>
      <c r="B1" s="93"/>
      <c r="C1" s="45"/>
      <c r="G1" s="1" t="s">
        <v>42</v>
      </c>
      <c r="H1" s="91">
        <v>45728</v>
      </c>
    </row>
    <row r="2" spans="1:8" ht="15.75" x14ac:dyDescent="0.25">
      <c r="A2" s="30" t="s">
        <v>20</v>
      </c>
    </row>
    <row r="3" spans="1:8" ht="6.75" customHeight="1" thickBot="1" x14ac:dyDescent="0.3"/>
    <row r="4" spans="1:8" ht="42.75" customHeight="1" x14ac:dyDescent="0.25">
      <c r="A4" s="11"/>
      <c r="B4" s="110"/>
      <c r="C4" s="32" t="s">
        <v>16</v>
      </c>
      <c r="D4" s="9" t="s">
        <v>2</v>
      </c>
      <c r="E4" s="9" t="s">
        <v>3</v>
      </c>
      <c r="F4" s="42" t="s">
        <v>17</v>
      </c>
      <c r="G4" s="33" t="s">
        <v>36</v>
      </c>
      <c r="H4" s="52" t="s">
        <v>44</v>
      </c>
    </row>
    <row r="5" spans="1:8" ht="15" customHeight="1" x14ac:dyDescent="0.25">
      <c r="A5" s="57"/>
      <c r="B5" s="111"/>
      <c r="C5" s="58" t="s">
        <v>5</v>
      </c>
      <c r="D5" s="58" t="s">
        <v>5</v>
      </c>
      <c r="E5" s="58" t="s">
        <v>5</v>
      </c>
      <c r="F5" s="60" t="s">
        <v>13</v>
      </c>
      <c r="G5" s="59" t="s">
        <v>13</v>
      </c>
      <c r="H5" s="61" t="s">
        <v>13</v>
      </c>
    </row>
    <row r="6" spans="1:8" ht="15.75" thickBot="1" x14ac:dyDescent="0.3">
      <c r="A6" s="53"/>
      <c r="B6" s="54" t="s">
        <v>40</v>
      </c>
      <c r="C6" s="25"/>
      <c r="D6" s="25"/>
      <c r="E6" s="25"/>
      <c r="F6" s="56">
        <f>C6*D6*E6</f>
        <v>0</v>
      </c>
      <c r="G6" s="40"/>
      <c r="H6" s="27"/>
    </row>
    <row r="7" spans="1:8" ht="9" customHeight="1" thickBot="1" x14ac:dyDescent="0.3">
      <c r="A7" s="62"/>
      <c r="B7" s="62"/>
      <c r="C7" s="62"/>
      <c r="D7" s="62"/>
      <c r="E7" s="62"/>
      <c r="F7" s="62"/>
      <c r="G7" s="62"/>
      <c r="H7" s="62"/>
    </row>
    <row r="8" spans="1:8" x14ac:dyDescent="0.25">
      <c r="A8" s="7" t="s">
        <v>6</v>
      </c>
      <c r="B8" s="41" t="s">
        <v>43</v>
      </c>
      <c r="C8" s="23"/>
      <c r="D8" s="19"/>
      <c r="E8" s="19"/>
      <c r="F8" s="37"/>
      <c r="G8" s="37"/>
      <c r="H8" s="47"/>
    </row>
    <row r="9" spans="1:8" ht="18" customHeight="1" x14ac:dyDescent="0.25">
      <c r="A9" s="48"/>
      <c r="B9" s="46"/>
      <c r="C9" s="24"/>
      <c r="D9" s="63">
        <f>IF(C9=0,0,$D$6*1)</f>
        <v>0</v>
      </c>
      <c r="E9" s="63">
        <f>IF(C9=0,0,$E$6*1)</f>
        <v>0</v>
      </c>
      <c r="F9" s="43">
        <f>C9*$D$6*$E$6</f>
        <v>0</v>
      </c>
      <c r="G9" s="38">
        <f t="shared" ref="G9:G14" si="0">IF(F9=0,0,F9-F8)</f>
        <v>0</v>
      </c>
      <c r="H9" s="89">
        <f t="shared" ref="H9:H41" si="1">IF(C9=0,0,$F$6-F9)</f>
        <v>0</v>
      </c>
    </row>
    <row r="10" spans="1:8" ht="18" customHeight="1" x14ac:dyDescent="0.25">
      <c r="A10" s="48"/>
      <c r="B10" s="46"/>
      <c r="C10" s="24"/>
      <c r="D10" s="63">
        <f>IF(C10=0,0,$D$6*1)</f>
        <v>0</v>
      </c>
      <c r="E10" s="63">
        <f>IF(C10=0,0,$E$6*1)</f>
        <v>0</v>
      </c>
      <c r="F10" s="43">
        <f t="shared" ref="F10" si="2">C10*$D$6*$E$6</f>
        <v>0</v>
      </c>
      <c r="G10" s="38">
        <f t="shared" si="0"/>
        <v>0</v>
      </c>
      <c r="H10" s="89">
        <f>IF(C10=0,0,$F$6-F10)</f>
        <v>0</v>
      </c>
    </row>
    <row r="11" spans="1:8" ht="18" customHeight="1" x14ac:dyDescent="0.25">
      <c r="A11" s="48"/>
      <c r="B11" s="46"/>
      <c r="C11" s="24"/>
      <c r="D11" s="63">
        <f t="shared" ref="D11:D30" si="3">IF(C11=0,0,$D$6*1)</f>
        <v>0</v>
      </c>
      <c r="E11" s="63">
        <f>IF(C11=0,0,$E$6*1)</f>
        <v>0</v>
      </c>
      <c r="F11" s="43">
        <f>C11*$D$6*$E$6</f>
        <v>0</v>
      </c>
      <c r="G11" s="38">
        <f t="shared" si="0"/>
        <v>0</v>
      </c>
      <c r="H11" s="89">
        <f t="shared" si="1"/>
        <v>0</v>
      </c>
    </row>
    <row r="12" spans="1:8" ht="18" customHeight="1" x14ac:dyDescent="0.25">
      <c r="A12" s="48"/>
      <c r="B12" s="46"/>
      <c r="C12" s="24"/>
      <c r="D12" s="63">
        <f>IF(C12=0,0,$D$6*1)</f>
        <v>0</v>
      </c>
      <c r="E12" s="63">
        <f>IF(C12=0,0,$E$6*1)</f>
        <v>0</v>
      </c>
      <c r="F12" s="43">
        <f t="shared" ref="F12:F41" si="4">C12*$D$6*$E$6</f>
        <v>0</v>
      </c>
      <c r="G12" s="38">
        <f t="shared" si="0"/>
        <v>0</v>
      </c>
      <c r="H12" s="89">
        <f t="shared" si="1"/>
        <v>0</v>
      </c>
    </row>
    <row r="13" spans="1:8" ht="18" customHeight="1" x14ac:dyDescent="0.25">
      <c r="A13" s="48"/>
      <c r="B13" s="46"/>
      <c r="C13" s="24"/>
      <c r="D13" s="63">
        <f>IF(C13=0,0,$D$6*1)</f>
        <v>0</v>
      </c>
      <c r="E13" s="63">
        <f t="shared" ref="E13:E30" si="5">IF(C13=0,0,$E$6*1)</f>
        <v>0</v>
      </c>
      <c r="F13" s="43">
        <f t="shared" si="4"/>
        <v>0</v>
      </c>
      <c r="G13" s="38">
        <f t="shared" si="0"/>
        <v>0</v>
      </c>
      <c r="H13" s="89">
        <f t="shared" si="1"/>
        <v>0</v>
      </c>
    </row>
    <row r="14" spans="1:8" ht="18" customHeight="1" x14ac:dyDescent="0.25">
      <c r="A14" s="48"/>
      <c r="B14" s="46"/>
      <c r="C14" s="24"/>
      <c r="D14" s="63">
        <f>IF(C14=0,0,$D$6*1)</f>
        <v>0</v>
      </c>
      <c r="E14" s="63">
        <f t="shared" si="5"/>
        <v>0</v>
      </c>
      <c r="F14" s="43">
        <f t="shared" si="4"/>
        <v>0</v>
      </c>
      <c r="G14" s="38">
        <f t="shared" si="0"/>
        <v>0</v>
      </c>
      <c r="H14" s="89">
        <f t="shared" si="1"/>
        <v>0</v>
      </c>
    </row>
    <row r="15" spans="1:8" ht="18" customHeight="1" x14ac:dyDescent="0.25">
      <c r="A15" s="48"/>
      <c r="B15" s="46"/>
      <c r="C15" s="24"/>
      <c r="D15" s="63">
        <f>IF(C15=0,0,$D$6*1)</f>
        <v>0</v>
      </c>
      <c r="E15" s="63">
        <f t="shared" si="5"/>
        <v>0</v>
      </c>
      <c r="F15" s="43">
        <f t="shared" si="4"/>
        <v>0</v>
      </c>
      <c r="G15" s="38">
        <f>IF(F15=0,0,F15-F14)</f>
        <v>0</v>
      </c>
      <c r="H15" s="89">
        <f t="shared" si="1"/>
        <v>0</v>
      </c>
    </row>
    <row r="16" spans="1:8" ht="18" customHeight="1" x14ac:dyDescent="0.25">
      <c r="A16" s="48"/>
      <c r="B16" s="46"/>
      <c r="C16" s="24"/>
      <c r="D16" s="63">
        <f t="shared" si="3"/>
        <v>0</v>
      </c>
      <c r="E16" s="63">
        <f t="shared" si="5"/>
        <v>0</v>
      </c>
      <c r="F16" s="43">
        <f t="shared" si="4"/>
        <v>0</v>
      </c>
      <c r="G16" s="38">
        <f t="shared" ref="G16:G41" si="6">IF(F16=0,0,F16-F15)</f>
        <v>0</v>
      </c>
      <c r="H16" s="89">
        <f t="shared" si="1"/>
        <v>0</v>
      </c>
    </row>
    <row r="17" spans="1:8" ht="18" customHeight="1" x14ac:dyDescent="0.25">
      <c r="A17" s="48"/>
      <c r="B17" s="46"/>
      <c r="C17" s="24"/>
      <c r="D17" s="63">
        <f t="shared" si="3"/>
        <v>0</v>
      </c>
      <c r="E17" s="63">
        <f t="shared" si="5"/>
        <v>0</v>
      </c>
      <c r="F17" s="43">
        <f t="shared" si="4"/>
        <v>0</v>
      </c>
      <c r="G17" s="38">
        <f t="shared" si="6"/>
        <v>0</v>
      </c>
      <c r="H17" s="89">
        <f t="shared" si="1"/>
        <v>0</v>
      </c>
    </row>
    <row r="18" spans="1:8" ht="18" customHeight="1" x14ac:dyDescent="0.25">
      <c r="A18" s="48"/>
      <c r="B18" s="46"/>
      <c r="C18" s="24"/>
      <c r="D18" s="63">
        <f t="shared" si="3"/>
        <v>0</v>
      </c>
      <c r="E18" s="63">
        <f t="shared" si="5"/>
        <v>0</v>
      </c>
      <c r="F18" s="43">
        <f t="shared" si="4"/>
        <v>0</v>
      </c>
      <c r="G18" s="38">
        <f t="shared" si="6"/>
        <v>0</v>
      </c>
      <c r="H18" s="89">
        <f t="shared" si="1"/>
        <v>0</v>
      </c>
    </row>
    <row r="19" spans="1:8" ht="18" customHeight="1" x14ac:dyDescent="0.25">
      <c r="A19" s="48"/>
      <c r="B19" s="46"/>
      <c r="C19" s="24"/>
      <c r="D19" s="63">
        <f t="shared" si="3"/>
        <v>0</v>
      </c>
      <c r="E19" s="63">
        <f t="shared" si="5"/>
        <v>0</v>
      </c>
      <c r="F19" s="43">
        <f t="shared" si="4"/>
        <v>0</v>
      </c>
      <c r="G19" s="38">
        <f t="shared" si="6"/>
        <v>0</v>
      </c>
      <c r="H19" s="89">
        <f t="shared" si="1"/>
        <v>0</v>
      </c>
    </row>
    <row r="20" spans="1:8" ht="18" customHeight="1" x14ac:dyDescent="0.25">
      <c r="A20" s="48"/>
      <c r="B20" s="46"/>
      <c r="C20" s="24"/>
      <c r="D20" s="63">
        <f t="shared" si="3"/>
        <v>0</v>
      </c>
      <c r="E20" s="63">
        <f t="shared" si="5"/>
        <v>0</v>
      </c>
      <c r="F20" s="43">
        <f t="shared" si="4"/>
        <v>0</v>
      </c>
      <c r="G20" s="38">
        <f t="shared" si="6"/>
        <v>0</v>
      </c>
      <c r="H20" s="89">
        <f t="shared" si="1"/>
        <v>0</v>
      </c>
    </row>
    <row r="21" spans="1:8" ht="18" customHeight="1" x14ac:dyDescent="0.25">
      <c r="A21" s="48"/>
      <c r="B21" s="46"/>
      <c r="C21" s="24"/>
      <c r="D21" s="63">
        <f t="shared" si="3"/>
        <v>0</v>
      </c>
      <c r="E21" s="63">
        <f t="shared" si="5"/>
        <v>0</v>
      </c>
      <c r="F21" s="43">
        <f t="shared" si="4"/>
        <v>0</v>
      </c>
      <c r="G21" s="38">
        <f t="shared" si="6"/>
        <v>0</v>
      </c>
      <c r="H21" s="89">
        <f t="shared" si="1"/>
        <v>0</v>
      </c>
    </row>
    <row r="22" spans="1:8" ht="18" customHeight="1" x14ac:dyDescent="0.25">
      <c r="A22" s="48"/>
      <c r="B22" s="46"/>
      <c r="C22" s="24"/>
      <c r="D22" s="63">
        <f t="shared" si="3"/>
        <v>0</v>
      </c>
      <c r="E22" s="63">
        <f t="shared" si="5"/>
        <v>0</v>
      </c>
      <c r="F22" s="43">
        <f t="shared" si="4"/>
        <v>0</v>
      </c>
      <c r="G22" s="38">
        <f t="shared" si="6"/>
        <v>0</v>
      </c>
      <c r="H22" s="89">
        <f t="shared" si="1"/>
        <v>0</v>
      </c>
    </row>
    <row r="23" spans="1:8" ht="18" customHeight="1" x14ac:dyDescent="0.25">
      <c r="A23" s="48"/>
      <c r="B23" s="46"/>
      <c r="C23" s="24"/>
      <c r="D23" s="63">
        <f t="shared" si="3"/>
        <v>0</v>
      </c>
      <c r="E23" s="63">
        <f t="shared" si="5"/>
        <v>0</v>
      </c>
      <c r="F23" s="43">
        <f t="shared" si="4"/>
        <v>0</v>
      </c>
      <c r="G23" s="38">
        <f t="shared" si="6"/>
        <v>0</v>
      </c>
      <c r="H23" s="89">
        <f t="shared" si="1"/>
        <v>0</v>
      </c>
    </row>
    <row r="24" spans="1:8" ht="18" customHeight="1" x14ac:dyDescent="0.25">
      <c r="A24" s="48"/>
      <c r="B24" s="46"/>
      <c r="C24" s="24"/>
      <c r="D24" s="63">
        <f t="shared" si="3"/>
        <v>0</v>
      </c>
      <c r="E24" s="63">
        <f t="shared" si="5"/>
        <v>0</v>
      </c>
      <c r="F24" s="43">
        <f t="shared" si="4"/>
        <v>0</v>
      </c>
      <c r="G24" s="38">
        <f t="shared" si="6"/>
        <v>0</v>
      </c>
      <c r="H24" s="89">
        <f t="shared" si="1"/>
        <v>0</v>
      </c>
    </row>
    <row r="25" spans="1:8" ht="18" customHeight="1" x14ac:dyDescent="0.25">
      <c r="A25" s="48"/>
      <c r="B25" s="46"/>
      <c r="C25" s="24"/>
      <c r="D25" s="63">
        <f t="shared" si="3"/>
        <v>0</v>
      </c>
      <c r="E25" s="63">
        <f t="shared" si="5"/>
        <v>0</v>
      </c>
      <c r="F25" s="43">
        <f t="shared" si="4"/>
        <v>0</v>
      </c>
      <c r="G25" s="38">
        <f t="shared" si="6"/>
        <v>0</v>
      </c>
      <c r="H25" s="89">
        <f t="shared" si="1"/>
        <v>0</v>
      </c>
    </row>
    <row r="26" spans="1:8" ht="18" customHeight="1" x14ac:dyDescent="0.25">
      <c r="A26" s="48"/>
      <c r="B26" s="46"/>
      <c r="C26" s="24"/>
      <c r="D26" s="63">
        <f t="shared" si="3"/>
        <v>0</v>
      </c>
      <c r="E26" s="63">
        <f t="shared" si="5"/>
        <v>0</v>
      </c>
      <c r="F26" s="43">
        <f t="shared" si="4"/>
        <v>0</v>
      </c>
      <c r="G26" s="38">
        <f t="shared" si="6"/>
        <v>0</v>
      </c>
      <c r="H26" s="89">
        <f t="shared" si="1"/>
        <v>0</v>
      </c>
    </row>
    <row r="27" spans="1:8" ht="18" customHeight="1" x14ac:dyDescent="0.25">
      <c r="A27" s="48"/>
      <c r="B27" s="46"/>
      <c r="C27" s="24"/>
      <c r="D27" s="63">
        <f t="shared" si="3"/>
        <v>0</v>
      </c>
      <c r="E27" s="63">
        <f t="shared" si="5"/>
        <v>0</v>
      </c>
      <c r="F27" s="43">
        <f t="shared" si="4"/>
        <v>0</v>
      </c>
      <c r="G27" s="38">
        <f>IF(F27=0,0,F27-F26)</f>
        <v>0</v>
      </c>
      <c r="H27" s="89">
        <f t="shared" si="1"/>
        <v>0</v>
      </c>
    </row>
    <row r="28" spans="1:8" ht="18" customHeight="1" x14ac:dyDescent="0.25">
      <c r="A28" s="48"/>
      <c r="B28" s="46"/>
      <c r="C28" s="24"/>
      <c r="D28" s="63">
        <f t="shared" si="3"/>
        <v>0</v>
      </c>
      <c r="E28" s="63">
        <f t="shared" si="5"/>
        <v>0</v>
      </c>
      <c r="F28" s="43">
        <f t="shared" si="4"/>
        <v>0</v>
      </c>
      <c r="G28" s="38">
        <f t="shared" si="6"/>
        <v>0</v>
      </c>
      <c r="H28" s="89">
        <f t="shared" si="1"/>
        <v>0</v>
      </c>
    </row>
    <row r="29" spans="1:8" ht="18" customHeight="1" x14ac:dyDescent="0.25">
      <c r="A29" s="48"/>
      <c r="B29" s="46"/>
      <c r="C29" s="24"/>
      <c r="D29" s="63">
        <f t="shared" si="3"/>
        <v>0</v>
      </c>
      <c r="E29" s="63">
        <f t="shared" si="5"/>
        <v>0</v>
      </c>
      <c r="F29" s="43">
        <f t="shared" si="4"/>
        <v>0</v>
      </c>
      <c r="G29" s="38">
        <f t="shared" si="6"/>
        <v>0</v>
      </c>
      <c r="H29" s="89">
        <f t="shared" si="1"/>
        <v>0</v>
      </c>
    </row>
    <row r="30" spans="1:8" ht="18" customHeight="1" x14ac:dyDescent="0.25">
      <c r="A30" s="48"/>
      <c r="B30" s="46"/>
      <c r="C30" s="24"/>
      <c r="D30" s="63">
        <f t="shared" si="3"/>
        <v>0</v>
      </c>
      <c r="E30" s="63">
        <f t="shared" si="5"/>
        <v>0</v>
      </c>
      <c r="F30" s="43">
        <f t="shared" si="4"/>
        <v>0</v>
      </c>
      <c r="G30" s="38">
        <f t="shared" si="6"/>
        <v>0</v>
      </c>
      <c r="H30" s="89">
        <f t="shared" si="1"/>
        <v>0</v>
      </c>
    </row>
    <row r="31" spans="1:8" ht="18" customHeight="1" x14ac:dyDescent="0.25">
      <c r="A31" s="48"/>
      <c r="B31" s="46"/>
      <c r="C31" s="24"/>
      <c r="D31" s="63">
        <f t="shared" ref="D31:D41" si="7">IF(C31=0,0,$D$6)</f>
        <v>0</v>
      </c>
      <c r="E31" s="63">
        <f t="shared" ref="E31:E41" si="8">IF(C31=0,0,$E$6)</f>
        <v>0</v>
      </c>
      <c r="F31" s="43">
        <f t="shared" si="4"/>
        <v>0</v>
      </c>
      <c r="G31" s="38">
        <f t="shared" si="6"/>
        <v>0</v>
      </c>
      <c r="H31" s="89">
        <f t="shared" si="1"/>
        <v>0</v>
      </c>
    </row>
    <row r="32" spans="1:8" ht="18" hidden="1" customHeight="1" x14ac:dyDescent="0.25">
      <c r="A32" s="48"/>
      <c r="B32" s="46"/>
      <c r="C32" s="24"/>
      <c r="D32" s="63">
        <f t="shared" si="7"/>
        <v>0</v>
      </c>
      <c r="E32" s="63">
        <f t="shared" si="8"/>
        <v>0</v>
      </c>
      <c r="F32" s="43">
        <f t="shared" si="4"/>
        <v>0</v>
      </c>
      <c r="G32" s="38">
        <f t="shared" si="6"/>
        <v>0</v>
      </c>
      <c r="H32" s="89">
        <f t="shared" si="1"/>
        <v>0</v>
      </c>
    </row>
    <row r="33" spans="1:8" ht="18" hidden="1" customHeight="1" x14ac:dyDescent="0.25">
      <c r="A33" s="48"/>
      <c r="B33" s="46"/>
      <c r="C33" s="24"/>
      <c r="D33" s="63">
        <f t="shared" si="7"/>
        <v>0</v>
      </c>
      <c r="E33" s="63">
        <f t="shared" si="8"/>
        <v>0</v>
      </c>
      <c r="F33" s="43">
        <f t="shared" si="4"/>
        <v>0</v>
      </c>
      <c r="G33" s="38">
        <f t="shared" si="6"/>
        <v>0</v>
      </c>
      <c r="H33" s="89">
        <f t="shared" si="1"/>
        <v>0</v>
      </c>
    </row>
    <row r="34" spans="1:8" ht="18" hidden="1" customHeight="1" x14ac:dyDescent="0.25">
      <c r="A34" s="48"/>
      <c r="B34" s="46"/>
      <c r="C34" s="24"/>
      <c r="D34" s="63">
        <f t="shared" si="7"/>
        <v>0</v>
      </c>
      <c r="E34" s="63">
        <f t="shared" si="8"/>
        <v>0</v>
      </c>
      <c r="F34" s="43">
        <f t="shared" si="4"/>
        <v>0</v>
      </c>
      <c r="G34" s="38">
        <f t="shared" si="6"/>
        <v>0</v>
      </c>
      <c r="H34" s="89">
        <f t="shared" si="1"/>
        <v>0</v>
      </c>
    </row>
    <row r="35" spans="1:8" ht="18" hidden="1" customHeight="1" x14ac:dyDescent="0.25">
      <c r="A35" s="48"/>
      <c r="B35" s="46"/>
      <c r="C35" s="24"/>
      <c r="D35" s="63">
        <f t="shared" si="7"/>
        <v>0</v>
      </c>
      <c r="E35" s="63">
        <f t="shared" si="8"/>
        <v>0</v>
      </c>
      <c r="F35" s="43">
        <f t="shared" si="4"/>
        <v>0</v>
      </c>
      <c r="G35" s="38">
        <f t="shared" si="6"/>
        <v>0</v>
      </c>
      <c r="H35" s="89">
        <f t="shared" si="1"/>
        <v>0</v>
      </c>
    </row>
    <row r="36" spans="1:8" ht="18" hidden="1" customHeight="1" x14ac:dyDescent="0.25">
      <c r="A36" s="48"/>
      <c r="B36" s="46"/>
      <c r="C36" s="24"/>
      <c r="D36" s="63">
        <f t="shared" si="7"/>
        <v>0</v>
      </c>
      <c r="E36" s="63">
        <f t="shared" si="8"/>
        <v>0</v>
      </c>
      <c r="F36" s="43">
        <f t="shared" si="4"/>
        <v>0</v>
      </c>
      <c r="G36" s="38">
        <f t="shared" si="6"/>
        <v>0</v>
      </c>
      <c r="H36" s="89">
        <f t="shared" si="1"/>
        <v>0</v>
      </c>
    </row>
    <row r="37" spans="1:8" ht="18" hidden="1" customHeight="1" x14ac:dyDescent="0.25">
      <c r="A37" s="48"/>
      <c r="B37" s="46"/>
      <c r="C37" s="24"/>
      <c r="D37" s="63">
        <f t="shared" si="7"/>
        <v>0</v>
      </c>
      <c r="E37" s="63">
        <f t="shared" si="8"/>
        <v>0</v>
      </c>
      <c r="F37" s="43">
        <f t="shared" si="4"/>
        <v>0</v>
      </c>
      <c r="G37" s="38">
        <f t="shared" si="6"/>
        <v>0</v>
      </c>
      <c r="H37" s="89">
        <f t="shared" si="1"/>
        <v>0</v>
      </c>
    </row>
    <row r="38" spans="1:8" ht="18" hidden="1" customHeight="1" x14ac:dyDescent="0.25">
      <c r="A38" s="48"/>
      <c r="B38" s="46"/>
      <c r="C38" s="24"/>
      <c r="D38" s="63">
        <f t="shared" si="7"/>
        <v>0</v>
      </c>
      <c r="E38" s="63">
        <f t="shared" si="8"/>
        <v>0</v>
      </c>
      <c r="F38" s="43">
        <f t="shared" si="4"/>
        <v>0</v>
      </c>
      <c r="G38" s="38">
        <f t="shared" si="6"/>
        <v>0</v>
      </c>
      <c r="H38" s="89">
        <f t="shared" si="1"/>
        <v>0</v>
      </c>
    </row>
    <row r="39" spans="1:8" ht="18" hidden="1" customHeight="1" x14ac:dyDescent="0.25">
      <c r="A39" s="48"/>
      <c r="B39" s="46"/>
      <c r="C39" s="24"/>
      <c r="D39" s="63">
        <f t="shared" si="7"/>
        <v>0</v>
      </c>
      <c r="E39" s="63">
        <f t="shared" si="8"/>
        <v>0</v>
      </c>
      <c r="F39" s="43">
        <f t="shared" si="4"/>
        <v>0</v>
      </c>
      <c r="G39" s="38">
        <f t="shared" si="6"/>
        <v>0</v>
      </c>
      <c r="H39" s="89">
        <f t="shared" si="1"/>
        <v>0</v>
      </c>
    </row>
    <row r="40" spans="1:8" ht="18" hidden="1" customHeight="1" x14ac:dyDescent="0.25">
      <c r="A40" s="48"/>
      <c r="B40" s="46"/>
      <c r="C40" s="24"/>
      <c r="D40" s="63">
        <f t="shared" si="7"/>
        <v>0</v>
      </c>
      <c r="E40" s="63">
        <f t="shared" si="8"/>
        <v>0</v>
      </c>
      <c r="F40" s="43">
        <f t="shared" si="4"/>
        <v>0</v>
      </c>
      <c r="G40" s="38">
        <f t="shared" si="6"/>
        <v>0</v>
      </c>
      <c r="H40" s="89">
        <f t="shared" si="1"/>
        <v>0</v>
      </c>
    </row>
    <row r="41" spans="1:8" ht="18" hidden="1" customHeight="1" thickBot="1" x14ac:dyDescent="0.3">
      <c r="A41" s="49"/>
      <c r="B41" s="50"/>
      <c r="C41" s="28"/>
      <c r="D41" s="88">
        <f t="shared" si="7"/>
        <v>0</v>
      </c>
      <c r="E41" s="88">
        <f t="shared" si="8"/>
        <v>0</v>
      </c>
      <c r="F41" s="51">
        <f t="shared" si="4"/>
        <v>0</v>
      </c>
      <c r="G41" s="39">
        <f t="shared" si="6"/>
        <v>0</v>
      </c>
      <c r="H41" s="90">
        <f t="shared" si="1"/>
        <v>0</v>
      </c>
    </row>
    <row r="42" spans="1:8" ht="18" customHeight="1" x14ac:dyDescent="0.25">
      <c r="H42" s="3"/>
    </row>
    <row r="43" spans="1:8" ht="15.75" x14ac:dyDescent="0.25">
      <c r="A43" s="31" t="s">
        <v>27</v>
      </c>
      <c r="B43" s="2"/>
      <c r="C43" s="3"/>
      <c r="D43" s="3"/>
      <c r="G43" s="3"/>
    </row>
    <row r="44" spans="1:8" ht="7.5" customHeight="1" x14ac:dyDescent="0.25">
      <c r="A44" s="2"/>
      <c r="B44" s="2"/>
      <c r="C44" s="3"/>
      <c r="D44" s="3"/>
      <c r="G44" s="3"/>
    </row>
    <row r="45" spans="1:8" ht="30" x14ac:dyDescent="0.25">
      <c r="A45" s="14"/>
      <c r="B45" s="12"/>
      <c r="C45" s="68" t="s">
        <v>28</v>
      </c>
      <c r="D45" s="4"/>
      <c r="E45" s="68" t="s">
        <v>29</v>
      </c>
      <c r="F45" s="112" t="s">
        <v>50</v>
      </c>
      <c r="G45" s="113"/>
      <c r="H45" s="114"/>
    </row>
    <row r="46" spans="1:8" x14ac:dyDescent="0.25">
      <c r="A46" s="15"/>
      <c r="B46" s="22" t="s">
        <v>34</v>
      </c>
      <c r="C46" s="98"/>
      <c r="D46" s="20"/>
      <c r="E46" s="99">
        <v>4.2</v>
      </c>
      <c r="F46" s="102" t="s">
        <v>47</v>
      </c>
      <c r="G46" s="103"/>
      <c r="H46" s="13"/>
    </row>
    <row r="47" spans="1:8" x14ac:dyDescent="0.25">
      <c r="A47" s="35"/>
      <c r="B47" s="21" t="s">
        <v>33</v>
      </c>
      <c r="C47" s="99"/>
      <c r="D47" s="69"/>
      <c r="E47" s="6">
        <f>E48/E46*100</f>
        <v>0</v>
      </c>
      <c r="F47" s="105"/>
      <c r="G47" s="104"/>
      <c r="H47" s="77"/>
    </row>
    <row r="48" spans="1:8" hidden="1" x14ac:dyDescent="0.25">
      <c r="A48" s="79"/>
      <c r="B48" s="66" t="s">
        <v>1</v>
      </c>
      <c r="C48" s="64">
        <f>C47/100*C46</f>
        <v>0</v>
      </c>
      <c r="D48" s="64"/>
      <c r="E48" s="64">
        <f>C48</f>
        <v>0</v>
      </c>
      <c r="F48" s="65"/>
      <c r="H48" s="1"/>
    </row>
    <row r="49" spans="1:8" x14ac:dyDescent="0.25">
      <c r="A49" s="80"/>
      <c r="B49" s="81" t="s">
        <v>31</v>
      </c>
      <c r="C49" s="85" t="e">
        <f>((E47/(C47/100))-100)/100</f>
        <v>#DIV/0!</v>
      </c>
      <c r="D49" s="82" t="s">
        <v>32</v>
      </c>
      <c r="E49" s="83"/>
      <c r="F49" s="83"/>
      <c r="G49" s="84"/>
      <c r="H49" s="86"/>
    </row>
    <row r="50" spans="1:8" x14ac:dyDescent="0.25">
      <c r="A50" s="107"/>
      <c r="B50" s="71"/>
      <c r="C50" s="65"/>
      <c r="D50" s="65"/>
    </row>
    <row r="51" spans="1:8" x14ac:dyDescent="0.25">
      <c r="A51" s="14"/>
      <c r="B51" s="26"/>
      <c r="C51" s="26" t="s">
        <v>24</v>
      </c>
      <c r="D51" s="26"/>
      <c r="E51" s="26"/>
      <c r="F51" s="26"/>
      <c r="G51" s="12"/>
    </row>
    <row r="52" spans="1:8" x14ac:dyDescent="0.25">
      <c r="A52" s="15"/>
      <c r="B52" s="71" t="s">
        <v>38</v>
      </c>
      <c r="C52" s="100"/>
      <c r="D52" s="70" t="s">
        <v>37</v>
      </c>
      <c r="E52" s="34"/>
      <c r="F52" s="34">
        <f>C52*D6*E6</f>
        <v>0</v>
      </c>
      <c r="G52" s="13" t="s">
        <v>0</v>
      </c>
    </row>
    <row r="53" spans="1:8" x14ac:dyDescent="0.25">
      <c r="A53" s="15"/>
      <c r="B53" s="67" t="s">
        <v>25</v>
      </c>
      <c r="C53" s="72" t="e">
        <f>F53/D6/E6</f>
        <v>#DIV/0!</v>
      </c>
      <c r="D53" s="70" t="s">
        <v>37</v>
      </c>
      <c r="E53" s="34"/>
      <c r="F53" s="34" t="e">
        <f>F52*C49</f>
        <v>#DIV/0!</v>
      </c>
      <c r="G53" s="13" t="s">
        <v>0</v>
      </c>
    </row>
    <row r="54" spans="1:8" x14ac:dyDescent="0.25">
      <c r="A54" s="35"/>
      <c r="B54" s="73" t="s">
        <v>39</v>
      </c>
      <c r="C54" s="74" t="e">
        <f>F54/D6/E6</f>
        <v>#DIV/0!</v>
      </c>
      <c r="D54" s="75" t="s">
        <v>37</v>
      </c>
      <c r="E54" s="76"/>
      <c r="F54" s="76" t="e">
        <f>F52+F53</f>
        <v>#DIV/0!</v>
      </c>
      <c r="G54" s="77" t="s">
        <v>0</v>
      </c>
    </row>
    <row r="55" spans="1:8" ht="9" customHeight="1" x14ac:dyDescent="0.25"/>
    <row r="56" spans="1:8" x14ac:dyDescent="0.25">
      <c r="A56" s="108" t="s">
        <v>30</v>
      </c>
      <c r="B56" s="109"/>
      <c r="C56" s="109"/>
      <c r="D56" s="109"/>
      <c r="E56" s="109"/>
      <c r="F56" s="109"/>
      <c r="G56" s="109"/>
      <c r="H56" s="97"/>
    </row>
  </sheetData>
  <sheetProtection password="C614" sheet="1" objects="1" scenarios="1"/>
  <mergeCells count="2">
    <mergeCell ref="B4:B5"/>
    <mergeCell ref="F45:H45"/>
  </mergeCells>
  <conditionalFormatting sqref="G9:G41">
    <cfRule type="cellIs" dxfId="11" priority="6" operator="equal">
      <formula>229.2106</formula>
    </cfRule>
  </conditionalFormatting>
  <conditionalFormatting sqref="G9:G41">
    <cfRule type="cellIs" dxfId="10" priority="4" operator="equal">
      <formula>0</formula>
    </cfRule>
    <cfRule type="cellIs" dxfId="9" priority="5" operator="equal">
      <formula>229</formula>
    </cfRule>
  </conditionalFormatting>
  <conditionalFormatting sqref="F9:F41">
    <cfRule type="cellIs" dxfId="8" priority="3" operator="equal">
      <formula>0</formula>
    </cfRule>
  </conditionalFormatting>
  <conditionalFormatting sqref="H9:H41">
    <cfRule type="cellIs" dxfId="7" priority="2" operator="equal">
      <formula>0</formula>
    </cfRule>
  </conditionalFormatting>
  <conditionalFormatting sqref="D9:E41">
    <cfRule type="cellIs" dxfId="6" priority="1" operator="equal">
      <formula>0</formula>
    </cfRule>
  </conditionalFormatting>
  <pageMargins left="0.78740157480314965" right="0.59055118110236227" top="0.78740157480314965" bottom="0.78740157480314965" header="0.31496062992125984" footer="0.31496062992125984"/>
  <pageSetup paperSize="9" scale="98" orientation="portrait" r:id="rId1"/>
  <headerFooter>
    <oddFooter>&amp;CLandratsamt Rottweil -  Landwirtschaftsamt, Ref. Pflanzenbau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workbookViewId="0">
      <selection activeCell="C6" sqref="C6"/>
    </sheetView>
  </sheetViews>
  <sheetFormatPr baseColWidth="10" defaultRowHeight="15" x14ac:dyDescent="0.25"/>
  <cols>
    <col min="1" max="1" width="9.140625" style="3" customWidth="1"/>
    <col min="2" max="2" width="30.140625" customWidth="1"/>
    <col min="3" max="6" width="9.7109375" customWidth="1"/>
    <col min="7" max="7" width="10.7109375" customWidth="1"/>
    <col min="8" max="8" width="11.42578125" customWidth="1"/>
  </cols>
  <sheetData>
    <row r="1" spans="1:7" ht="15.75" x14ac:dyDescent="0.25">
      <c r="A1" s="30" t="s">
        <v>19</v>
      </c>
      <c r="B1" s="93"/>
      <c r="C1" s="45"/>
      <c r="F1" s="1" t="s">
        <v>42</v>
      </c>
      <c r="G1" s="92">
        <v>45728</v>
      </c>
    </row>
    <row r="2" spans="1:7" ht="15.75" x14ac:dyDescent="0.25">
      <c r="A2" s="30" t="s">
        <v>20</v>
      </c>
    </row>
    <row r="3" spans="1:7" ht="6.75" customHeight="1" thickBot="1" x14ac:dyDescent="0.3"/>
    <row r="4" spans="1:7" ht="40.5" customHeight="1" x14ac:dyDescent="0.25">
      <c r="A4" s="11"/>
      <c r="B4" s="110"/>
      <c r="C4" s="32" t="s">
        <v>16</v>
      </c>
      <c r="D4" s="10" t="s">
        <v>4</v>
      </c>
      <c r="E4" s="42" t="s">
        <v>17</v>
      </c>
      <c r="F4" s="33" t="s">
        <v>14</v>
      </c>
      <c r="G4" s="52" t="s">
        <v>18</v>
      </c>
    </row>
    <row r="5" spans="1:7" ht="15" customHeight="1" x14ac:dyDescent="0.25">
      <c r="A5" s="57"/>
      <c r="B5" s="111"/>
      <c r="C5" s="58" t="s">
        <v>5</v>
      </c>
      <c r="D5" s="59" t="s">
        <v>5</v>
      </c>
      <c r="E5" s="60" t="s">
        <v>13</v>
      </c>
      <c r="F5" s="59" t="s">
        <v>13</v>
      </c>
      <c r="G5" s="61" t="s">
        <v>13</v>
      </c>
    </row>
    <row r="6" spans="1:7" ht="15.75" thickBot="1" x14ac:dyDescent="0.3">
      <c r="A6" s="53"/>
      <c r="B6" s="54" t="s">
        <v>7</v>
      </c>
      <c r="C6" s="25"/>
      <c r="D6" s="25"/>
      <c r="E6" s="56">
        <f>(D6/2)*(D6/2)*PI()*C6</f>
        <v>0</v>
      </c>
      <c r="F6" s="40"/>
      <c r="G6" s="27"/>
    </row>
    <row r="7" spans="1:7" ht="15.75" thickBot="1" x14ac:dyDescent="0.3">
      <c r="A7" s="62"/>
      <c r="B7" s="62"/>
      <c r="C7" s="62"/>
      <c r="D7" s="62"/>
      <c r="E7" s="62"/>
      <c r="F7" s="62"/>
      <c r="G7" s="62"/>
    </row>
    <row r="8" spans="1:7" x14ac:dyDescent="0.25">
      <c r="A8" s="7" t="s">
        <v>6</v>
      </c>
      <c r="B8" s="41" t="s">
        <v>43</v>
      </c>
      <c r="C8" s="23"/>
      <c r="D8" s="19"/>
      <c r="E8" s="37"/>
      <c r="F8" s="37"/>
      <c r="G8" s="47"/>
    </row>
    <row r="9" spans="1:7" ht="18" customHeight="1" x14ac:dyDescent="0.25">
      <c r="A9" s="48"/>
      <c r="B9" s="46"/>
      <c r="C9" s="24"/>
      <c r="D9" s="16">
        <f>IF(C9=0,0,$D$6)</f>
        <v>0</v>
      </c>
      <c r="E9" s="43">
        <f>($D$6/2)*($D$6/2)*PI()*C9</f>
        <v>0</v>
      </c>
      <c r="F9" s="38">
        <f t="shared" ref="F9:F14" si="0">IF(E9=0,0,E9-E8)</f>
        <v>0</v>
      </c>
      <c r="G9" s="17">
        <f t="shared" ref="G9:G30" si="1">IF(C9=0,0,$E$6-E9)</f>
        <v>0</v>
      </c>
    </row>
    <row r="10" spans="1:7" ht="18" customHeight="1" x14ac:dyDescent="0.25">
      <c r="A10" s="48"/>
      <c r="B10" s="46"/>
      <c r="C10" s="24"/>
      <c r="D10" s="16">
        <f>IF(C10=0,0,$D$6)</f>
        <v>0</v>
      </c>
      <c r="E10" s="43">
        <f t="shared" ref="E10:E30" si="2">($D$6/2)*($D$6/2)*PI()*C10</f>
        <v>0</v>
      </c>
      <c r="F10" s="38">
        <f>IF(E10=0,0,E10-E9)</f>
        <v>0</v>
      </c>
      <c r="G10" s="17">
        <f t="shared" si="1"/>
        <v>0</v>
      </c>
    </row>
    <row r="11" spans="1:7" ht="18" customHeight="1" x14ac:dyDescent="0.25">
      <c r="A11" s="48"/>
      <c r="B11" s="46"/>
      <c r="C11" s="24"/>
      <c r="D11" s="16">
        <f>IF(C11=0,0,$D$6)</f>
        <v>0</v>
      </c>
      <c r="E11" s="43">
        <f t="shared" si="2"/>
        <v>0</v>
      </c>
      <c r="F11" s="38">
        <f t="shared" si="0"/>
        <v>0</v>
      </c>
      <c r="G11" s="17">
        <f t="shared" si="1"/>
        <v>0</v>
      </c>
    </row>
    <row r="12" spans="1:7" ht="18" customHeight="1" x14ac:dyDescent="0.25">
      <c r="A12" s="48"/>
      <c r="B12" s="46"/>
      <c r="C12" s="24"/>
      <c r="D12" s="16">
        <f>IF(C12=0,0,$D$6)</f>
        <v>0</v>
      </c>
      <c r="E12" s="43">
        <f t="shared" si="2"/>
        <v>0</v>
      </c>
      <c r="F12" s="38">
        <f t="shared" si="0"/>
        <v>0</v>
      </c>
      <c r="G12" s="17">
        <f t="shared" si="1"/>
        <v>0</v>
      </c>
    </row>
    <row r="13" spans="1:7" ht="18" customHeight="1" x14ac:dyDescent="0.25">
      <c r="A13" s="48"/>
      <c r="B13" s="46"/>
      <c r="C13" s="24"/>
      <c r="D13" s="16">
        <f>IF(C13=0,0,$D$6)</f>
        <v>0</v>
      </c>
      <c r="E13" s="43">
        <f t="shared" si="2"/>
        <v>0</v>
      </c>
      <c r="F13" s="38">
        <f t="shared" si="0"/>
        <v>0</v>
      </c>
      <c r="G13" s="17">
        <f t="shared" si="1"/>
        <v>0</v>
      </c>
    </row>
    <row r="14" spans="1:7" ht="18" customHeight="1" x14ac:dyDescent="0.25">
      <c r="A14" s="48"/>
      <c r="B14" s="46"/>
      <c r="C14" s="24"/>
      <c r="D14" s="16">
        <f t="shared" ref="D14:D29" si="3">IF(C14=0,0,$D$6)</f>
        <v>0</v>
      </c>
      <c r="E14" s="43">
        <f t="shared" si="2"/>
        <v>0</v>
      </c>
      <c r="F14" s="38">
        <f t="shared" si="0"/>
        <v>0</v>
      </c>
      <c r="G14" s="17">
        <f t="shared" si="1"/>
        <v>0</v>
      </c>
    </row>
    <row r="15" spans="1:7" ht="18" customHeight="1" x14ac:dyDescent="0.25">
      <c r="A15" s="48"/>
      <c r="B15" s="46"/>
      <c r="C15" s="36"/>
      <c r="D15" s="16">
        <f>IF(C15=0,0,$D$6)</f>
        <v>0</v>
      </c>
      <c r="E15" s="43">
        <f t="shared" si="2"/>
        <v>0</v>
      </c>
      <c r="F15" s="38">
        <f>IF(E15=0,0,E15-E14)</f>
        <v>0</v>
      </c>
      <c r="G15" s="17">
        <f t="shared" si="1"/>
        <v>0</v>
      </c>
    </row>
    <row r="16" spans="1:7" ht="18" customHeight="1" x14ac:dyDescent="0.25">
      <c r="A16" s="48"/>
      <c r="B16" s="46"/>
      <c r="C16" s="36"/>
      <c r="D16" s="16">
        <f>IF(C16=0,0,$D$6)</f>
        <v>0</v>
      </c>
      <c r="E16" s="43">
        <f t="shared" si="2"/>
        <v>0</v>
      </c>
      <c r="F16" s="38">
        <f t="shared" ref="F16:F30" si="4">IF(E16=0,0,E16-E15)</f>
        <v>0</v>
      </c>
      <c r="G16" s="17">
        <f t="shared" si="1"/>
        <v>0</v>
      </c>
    </row>
    <row r="17" spans="1:7" ht="18" customHeight="1" x14ac:dyDescent="0.25">
      <c r="A17" s="48"/>
      <c r="B17" s="46"/>
      <c r="C17" s="36"/>
      <c r="D17" s="16">
        <f>IF(C17=0,0,$D$6)</f>
        <v>0</v>
      </c>
      <c r="E17" s="43">
        <f t="shared" si="2"/>
        <v>0</v>
      </c>
      <c r="F17" s="38">
        <f t="shared" si="4"/>
        <v>0</v>
      </c>
      <c r="G17" s="17">
        <f t="shared" si="1"/>
        <v>0</v>
      </c>
    </row>
    <row r="18" spans="1:7" ht="18" customHeight="1" x14ac:dyDescent="0.25">
      <c r="A18" s="48"/>
      <c r="B18" s="46"/>
      <c r="C18" s="36"/>
      <c r="D18" s="16">
        <f>IF(C18=0,0,$D$6)</f>
        <v>0</v>
      </c>
      <c r="E18" s="43">
        <f t="shared" si="2"/>
        <v>0</v>
      </c>
      <c r="F18" s="38">
        <f t="shared" si="4"/>
        <v>0</v>
      </c>
      <c r="G18" s="17">
        <f t="shared" si="1"/>
        <v>0</v>
      </c>
    </row>
    <row r="19" spans="1:7" ht="18" customHeight="1" x14ac:dyDescent="0.25">
      <c r="A19" s="48"/>
      <c r="B19" s="46"/>
      <c r="C19" s="36"/>
      <c r="D19" s="16">
        <f>IF(C19=0,0,$D$6)</f>
        <v>0</v>
      </c>
      <c r="E19" s="43">
        <f t="shared" si="2"/>
        <v>0</v>
      </c>
      <c r="F19" s="38">
        <f t="shared" si="4"/>
        <v>0</v>
      </c>
      <c r="G19" s="17">
        <f t="shared" si="1"/>
        <v>0</v>
      </c>
    </row>
    <row r="20" spans="1:7" ht="18" customHeight="1" x14ac:dyDescent="0.25">
      <c r="A20" s="48"/>
      <c r="B20" s="46"/>
      <c r="C20" s="36"/>
      <c r="D20" s="16">
        <f t="shared" si="3"/>
        <v>0</v>
      </c>
      <c r="E20" s="43">
        <f t="shared" si="2"/>
        <v>0</v>
      </c>
      <c r="F20" s="38">
        <f>IF(E20=0,0,E20-#REF!)</f>
        <v>0</v>
      </c>
      <c r="G20" s="17">
        <f t="shared" si="1"/>
        <v>0</v>
      </c>
    </row>
    <row r="21" spans="1:7" ht="18" customHeight="1" x14ac:dyDescent="0.25">
      <c r="A21" s="48"/>
      <c r="B21" s="46"/>
      <c r="C21" s="36"/>
      <c r="D21" s="16">
        <f t="shared" si="3"/>
        <v>0</v>
      </c>
      <c r="E21" s="43">
        <f t="shared" si="2"/>
        <v>0</v>
      </c>
      <c r="F21" s="38">
        <f t="shared" si="4"/>
        <v>0</v>
      </c>
      <c r="G21" s="17">
        <f t="shared" si="1"/>
        <v>0</v>
      </c>
    </row>
    <row r="22" spans="1:7" ht="18" customHeight="1" x14ac:dyDescent="0.25">
      <c r="A22" s="48"/>
      <c r="B22" s="46"/>
      <c r="C22" s="36"/>
      <c r="D22" s="16">
        <f t="shared" si="3"/>
        <v>0</v>
      </c>
      <c r="E22" s="43">
        <f t="shared" si="2"/>
        <v>0</v>
      </c>
      <c r="F22" s="38">
        <f t="shared" si="4"/>
        <v>0</v>
      </c>
      <c r="G22" s="17">
        <f t="shared" si="1"/>
        <v>0</v>
      </c>
    </row>
    <row r="23" spans="1:7" ht="18" customHeight="1" x14ac:dyDescent="0.25">
      <c r="A23" s="48"/>
      <c r="B23" s="46"/>
      <c r="C23" s="36"/>
      <c r="D23" s="16">
        <f t="shared" si="3"/>
        <v>0</v>
      </c>
      <c r="E23" s="43">
        <f t="shared" si="2"/>
        <v>0</v>
      </c>
      <c r="F23" s="38">
        <f t="shared" si="4"/>
        <v>0</v>
      </c>
      <c r="G23" s="17">
        <f t="shared" si="1"/>
        <v>0</v>
      </c>
    </row>
    <row r="24" spans="1:7" ht="18" customHeight="1" x14ac:dyDescent="0.25">
      <c r="A24" s="48"/>
      <c r="B24" s="46"/>
      <c r="C24" s="36"/>
      <c r="D24" s="16">
        <f>IF(C24=0,0,$D$6)</f>
        <v>0</v>
      </c>
      <c r="E24" s="43">
        <f t="shared" si="2"/>
        <v>0</v>
      </c>
      <c r="F24" s="38">
        <f t="shared" si="4"/>
        <v>0</v>
      </c>
      <c r="G24" s="17">
        <f t="shared" si="1"/>
        <v>0</v>
      </c>
    </row>
    <row r="25" spans="1:7" ht="18" customHeight="1" x14ac:dyDescent="0.25">
      <c r="A25" s="48"/>
      <c r="B25" s="46"/>
      <c r="C25" s="36"/>
      <c r="D25" s="16">
        <f t="shared" si="3"/>
        <v>0</v>
      </c>
      <c r="E25" s="43">
        <f t="shared" si="2"/>
        <v>0</v>
      </c>
      <c r="F25" s="38">
        <f t="shared" si="4"/>
        <v>0</v>
      </c>
      <c r="G25" s="17">
        <f t="shared" si="1"/>
        <v>0</v>
      </c>
    </row>
    <row r="26" spans="1:7" ht="18" customHeight="1" x14ac:dyDescent="0.25">
      <c r="A26" s="48"/>
      <c r="B26" s="46"/>
      <c r="C26" s="36"/>
      <c r="D26" s="16">
        <f t="shared" si="3"/>
        <v>0</v>
      </c>
      <c r="E26" s="43">
        <f t="shared" si="2"/>
        <v>0</v>
      </c>
      <c r="F26" s="38">
        <f t="shared" si="4"/>
        <v>0</v>
      </c>
      <c r="G26" s="17">
        <f t="shared" si="1"/>
        <v>0</v>
      </c>
    </row>
    <row r="27" spans="1:7" ht="18" customHeight="1" x14ac:dyDescent="0.25">
      <c r="A27" s="48"/>
      <c r="B27" s="46"/>
      <c r="C27" s="36"/>
      <c r="D27" s="16">
        <f t="shared" si="3"/>
        <v>0</v>
      </c>
      <c r="E27" s="43">
        <f t="shared" si="2"/>
        <v>0</v>
      </c>
      <c r="F27" s="38">
        <f>IF(E27=0,0,E27-#REF!)</f>
        <v>0</v>
      </c>
      <c r="G27" s="17">
        <f t="shared" si="1"/>
        <v>0</v>
      </c>
    </row>
    <row r="28" spans="1:7" ht="18" customHeight="1" x14ac:dyDescent="0.25">
      <c r="A28" s="48"/>
      <c r="B28" s="46"/>
      <c r="C28" s="36"/>
      <c r="D28" s="16">
        <f t="shared" si="3"/>
        <v>0</v>
      </c>
      <c r="E28" s="43">
        <f t="shared" si="2"/>
        <v>0</v>
      </c>
      <c r="F28" s="38">
        <f t="shared" si="4"/>
        <v>0</v>
      </c>
      <c r="G28" s="17">
        <f t="shared" si="1"/>
        <v>0</v>
      </c>
    </row>
    <row r="29" spans="1:7" ht="18" customHeight="1" x14ac:dyDescent="0.25">
      <c r="A29" s="48"/>
      <c r="B29" s="46"/>
      <c r="C29" s="36"/>
      <c r="D29" s="16">
        <f t="shared" si="3"/>
        <v>0</v>
      </c>
      <c r="E29" s="43">
        <f t="shared" si="2"/>
        <v>0</v>
      </c>
      <c r="F29" s="38">
        <f t="shared" si="4"/>
        <v>0</v>
      </c>
      <c r="G29" s="17">
        <f t="shared" si="1"/>
        <v>0</v>
      </c>
    </row>
    <row r="30" spans="1:7" ht="18" customHeight="1" thickBot="1" x14ac:dyDescent="0.3">
      <c r="A30" s="49"/>
      <c r="B30" s="50"/>
      <c r="C30" s="28"/>
      <c r="D30" s="29">
        <f>IF(C30=0,0,$D$6)</f>
        <v>0</v>
      </c>
      <c r="E30" s="43">
        <f t="shared" si="2"/>
        <v>0</v>
      </c>
      <c r="F30" s="39">
        <f t="shared" si="4"/>
        <v>0</v>
      </c>
      <c r="G30" s="18">
        <f t="shared" si="1"/>
        <v>0</v>
      </c>
    </row>
    <row r="31" spans="1:7" x14ac:dyDescent="0.25">
      <c r="G31" s="3"/>
    </row>
    <row r="32" spans="1:7" ht="15.75" x14ac:dyDescent="0.25">
      <c r="A32" s="31" t="s">
        <v>27</v>
      </c>
      <c r="B32" s="2"/>
      <c r="C32" s="3"/>
      <c r="D32" s="3"/>
      <c r="G32" s="3"/>
    </row>
    <row r="33" spans="1:8" ht="7.5" customHeight="1" x14ac:dyDescent="0.25">
      <c r="A33" s="2"/>
      <c r="B33" s="2"/>
      <c r="C33" s="3"/>
      <c r="D33" s="3"/>
      <c r="G33" s="3"/>
    </row>
    <row r="34" spans="1:8" ht="30" customHeight="1" x14ac:dyDescent="0.25">
      <c r="A34" s="14"/>
      <c r="B34" s="12"/>
      <c r="C34" s="68" t="s">
        <v>28</v>
      </c>
      <c r="D34" s="4"/>
      <c r="E34" s="68" t="s">
        <v>29</v>
      </c>
      <c r="F34" s="112" t="s">
        <v>48</v>
      </c>
      <c r="G34" s="114"/>
      <c r="H34" s="106"/>
    </row>
    <row r="35" spans="1:8" x14ac:dyDescent="0.25">
      <c r="A35" s="15"/>
      <c r="B35" s="22" t="s">
        <v>34</v>
      </c>
      <c r="C35" s="99"/>
      <c r="D35" s="20"/>
      <c r="E35" s="98">
        <v>4.5999999999999996</v>
      </c>
      <c r="F35" s="115" t="s">
        <v>49</v>
      </c>
      <c r="G35" s="116"/>
      <c r="H35" s="103"/>
    </row>
    <row r="36" spans="1:8" x14ac:dyDescent="0.25">
      <c r="A36" s="35"/>
      <c r="B36" s="21" t="s">
        <v>33</v>
      </c>
      <c r="C36" s="99"/>
      <c r="D36" s="69"/>
      <c r="E36" s="6">
        <f>E37/E35*100</f>
        <v>0</v>
      </c>
      <c r="F36" s="105"/>
      <c r="G36" s="77"/>
      <c r="H36" s="103"/>
    </row>
    <row r="37" spans="1:8" hidden="1" x14ac:dyDescent="0.25">
      <c r="A37" s="79"/>
      <c r="B37" s="66" t="s">
        <v>1</v>
      </c>
      <c r="C37" s="64">
        <f>C36/100*C35</f>
        <v>0</v>
      </c>
      <c r="D37" s="64"/>
      <c r="E37" s="64">
        <f>C37</f>
        <v>0</v>
      </c>
      <c r="F37" s="65"/>
      <c r="H37" s="1"/>
    </row>
    <row r="38" spans="1:8" x14ac:dyDescent="0.25">
      <c r="A38" s="80"/>
      <c r="B38" s="81" t="s">
        <v>31</v>
      </c>
      <c r="C38" s="85" t="e">
        <f>((E36/(C36/100))-100)/100</f>
        <v>#DIV/0!</v>
      </c>
      <c r="D38" s="82" t="s">
        <v>32</v>
      </c>
      <c r="E38" s="83"/>
      <c r="F38" s="83"/>
      <c r="G38" s="84"/>
      <c r="H38" s="1"/>
    </row>
    <row r="39" spans="1:8" x14ac:dyDescent="0.25">
      <c r="A39" s="107"/>
      <c r="B39" s="71"/>
      <c r="C39" s="65"/>
      <c r="D39" s="65"/>
    </row>
    <row r="40" spans="1:8" x14ac:dyDescent="0.25">
      <c r="A40" s="14"/>
      <c r="B40" s="26"/>
      <c r="C40" s="26" t="s">
        <v>24</v>
      </c>
      <c r="D40" s="26"/>
      <c r="E40" s="26"/>
      <c r="F40" s="12"/>
    </row>
    <row r="41" spans="1:8" x14ac:dyDescent="0.25">
      <c r="A41" s="15"/>
      <c r="B41" s="71" t="s">
        <v>23</v>
      </c>
      <c r="C41" s="101"/>
      <c r="D41" s="70" t="s">
        <v>21</v>
      </c>
      <c r="E41" s="34">
        <f>(D6/2)*(D6/2)*PI()*C41</f>
        <v>0</v>
      </c>
      <c r="F41" s="13" t="s">
        <v>0</v>
      </c>
    </row>
    <row r="42" spans="1:8" x14ac:dyDescent="0.25">
      <c r="A42" s="15"/>
      <c r="B42" s="67" t="s">
        <v>25</v>
      </c>
      <c r="C42" s="72" t="e">
        <f>E42/((D6/2)*(D6/2)*PI())</f>
        <v>#DIV/0!</v>
      </c>
      <c r="D42" s="70" t="s">
        <v>21</v>
      </c>
      <c r="E42" s="34" t="e">
        <f>E41*C38</f>
        <v>#DIV/0!</v>
      </c>
      <c r="F42" s="13" t="s">
        <v>0</v>
      </c>
    </row>
    <row r="43" spans="1:8" x14ac:dyDescent="0.25">
      <c r="A43" s="35"/>
      <c r="B43" s="73" t="s">
        <v>22</v>
      </c>
      <c r="C43" s="74" t="e">
        <f>E43/((D6/2)*(D6/2)*PI())</f>
        <v>#DIV/0!</v>
      </c>
      <c r="D43" s="75" t="s">
        <v>21</v>
      </c>
      <c r="E43" s="76" t="e">
        <f>E41+E42</f>
        <v>#DIV/0!</v>
      </c>
      <c r="F43" s="77" t="s">
        <v>0</v>
      </c>
    </row>
    <row r="45" spans="1:8" x14ac:dyDescent="0.25">
      <c r="A45" s="78" t="s">
        <v>45</v>
      </c>
      <c r="B45" s="46"/>
      <c r="C45" s="46"/>
      <c r="D45" s="46"/>
      <c r="E45" s="46"/>
      <c r="F45" s="94"/>
      <c r="G45" s="95"/>
    </row>
  </sheetData>
  <sheetProtection password="C614" sheet="1" objects="1" scenarios="1"/>
  <mergeCells count="3">
    <mergeCell ref="B4:B5"/>
    <mergeCell ref="F34:G34"/>
    <mergeCell ref="F35:G35"/>
  </mergeCells>
  <conditionalFormatting sqref="D16:D30 G9:G30">
    <cfRule type="cellIs" dxfId="5" priority="6" operator="equal">
      <formula>0</formula>
    </cfRule>
  </conditionalFormatting>
  <conditionalFormatting sqref="D9:D15">
    <cfRule type="cellIs" dxfId="4" priority="5" operator="equal">
      <formula>0</formula>
    </cfRule>
  </conditionalFormatting>
  <conditionalFormatting sqref="D9:D30 F9:F30">
    <cfRule type="cellIs" dxfId="3" priority="4" operator="equal">
      <formula>229.2106</formula>
    </cfRule>
  </conditionalFormatting>
  <conditionalFormatting sqref="F9:F30">
    <cfRule type="cellIs" dxfId="2" priority="2" operator="equal">
      <formula>0</formula>
    </cfRule>
    <cfRule type="cellIs" dxfId="1" priority="3" operator="equal">
      <formula>229</formula>
    </cfRule>
  </conditionalFormatting>
  <conditionalFormatting sqref="E9:E30">
    <cfRule type="cellIs" dxfId="0" priority="1" operator="equal">
      <formula>0</formula>
    </cfRule>
  </conditionalFormatting>
  <pageMargins left="0.78740157480314965" right="0.59055118110236227" top="0.78740157480314965" bottom="0.78740157480314965" header="0.31496062992125984" footer="0.31496062992125984"/>
  <pageSetup paperSize="9" scale="98" orientation="portrait" r:id="rId1"/>
  <headerFooter>
    <oddFooter>&amp;CLandratsamt Rottweil - Landwirtschaftsamt, Ref. Pflanzenbau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Bsp Protokoll Behälter rund</vt:lpstr>
      <vt:lpstr>Bsp. Protokoll Behälter eckig</vt:lpstr>
      <vt:lpstr>Vorlage Behälter eckig_leer </vt:lpstr>
      <vt:lpstr>Vorlage Behälter rund_leer</vt:lpstr>
    </vt:vector>
  </TitlesOfParts>
  <Company>EDV-Org.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Hink</dc:creator>
  <cp:lastModifiedBy>Seeburger, Sandra</cp:lastModifiedBy>
  <cp:lastPrinted>2025-03-12T10:09:10Z</cp:lastPrinted>
  <dcterms:created xsi:type="dcterms:W3CDTF">2019-09-27T13:13:25Z</dcterms:created>
  <dcterms:modified xsi:type="dcterms:W3CDTF">2025-03-14T11:16:27Z</dcterms:modified>
</cp:coreProperties>
</file>